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omments2.xml" ContentType="application/vnd.openxmlformats-officedocument.spreadsheetml.comments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85" yWindow="30" windowWidth="12120" windowHeight="9120" tabRatio="792"/>
  </bookViews>
  <sheets>
    <sheet name="Kniha jízd" sheetId="1" r:id="rId1"/>
    <sheet name="Cestovní příkaz-strana 1" sheetId="8" r:id="rId2"/>
    <sheet name="Cestovní příkaz-strana 2" sheetId="7" r:id="rId3"/>
    <sheet name="Pokyny k vyplňování" sheetId="9" r:id="rId4"/>
  </sheets>
  <definedNames>
    <definedName name="_xlnm.Print_Titles" localSheetId="2">'Cestovní příkaz-strana 2'!$3:$8</definedName>
    <definedName name="_xlnm.Print_Area" localSheetId="2">'Cestovní příkaz-strana 2'!$B$2:$O$104</definedName>
    <definedName name="_xlnm.Print_Area" localSheetId="0">'Kniha jízd'!$A$2:$L$57</definedName>
  </definedNames>
  <calcPr calcId="145621"/>
</workbook>
</file>

<file path=xl/calcChain.xml><?xml version="1.0" encoding="utf-8"?>
<calcChain xmlns="http://schemas.openxmlformats.org/spreadsheetml/2006/main">
  <c r="B14" i="1" l="1"/>
  <c r="B16" i="1"/>
  <c r="F15" i="7" s="1"/>
  <c r="B7" i="8"/>
  <c r="B9" i="8"/>
  <c r="G18" i="8"/>
  <c r="G22" i="8"/>
  <c r="J31" i="8"/>
  <c r="H14" i="8"/>
  <c r="K7" i="1"/>
  <c r="K8" i="1" s="1"/>
  <c r="E9" i="7"/>
  <c r="E12" i="7"/>
  <c r="E13" i="7"/>
  <c r="E16" i="7"/>
  <c r="K17" i="1"/>
  <c r="J17" i="7" s="1"/>
  <c r="N17" i="7" s="1"/>
  <c r="K18" i="1"/>
  <c r="J19" i="7" s="1"/>
  <c r="E17" i="7"/>
  <c r="K19" i="7" s="1"/>
  <c r="E20" i="7"/>
  <c r="K19" i="1"/>
  <c r="J21" i="7" s="1"/>
  <c r="N21" i="7" s="1"/>
  <c r="K20" i="1"/>
  <c r="J23" i="7" s="1"/>
  <c r="E21" i="7"/>
  <c r="K23" i="7" s="1"/>
  <c r="E24" i="7"/>
  <c r="K21" i="1"/>
  <c r="J25" i="7" s="1"/>
  <c r="N25" i="7" s="1"/>
  <c r="K22" i="1"/>
  <c r="J27" i="7" s="1"/>
  <c r="E25" i="7"/>
  <c r="K27" i="7" s="1"/>
  <c r="E28" i="7"/>
  <c r="K23" i="1"/>
  <c r="J29" i="7" s="1"/>
  <c r="N29" i="7" s="1"/>
  <c r="K24" i="1"/>
  <c r="J31" i="7" s="1"/>
  <c r="E29" i="7"/>
  <c r="K31" i="7" s="1"/>
  <c r="E32" i="7"/>
  <c r="K25" i="1"/>
  <c r="J33" i="7" s="1"/>
  <c r="N33" i="7" s="1"/>
  <c r="K26" i="1"/>
  <c r="J35" i="7" s="1"/>
  <c r="E33" i="7"/>
  <c r="K35" i="7" s="1"/>
  <c r="E36" i="7"/>
  <c r="K27" i="1"/>
  <c r="J37" i="7" s="1"/>
  <c r="N37" i="7" s="1"/>
  <c r="K28" i="1"/>
  <c r="J39" i="7" s="1"/>
  <c r="E37" i="7"/>
  <c r="K39" i="7" s="1"/>
  <c r="E40" i="7"/>
  <c r="K29" i="1"/>
  <c r="J41" i="7" s="1"/>
  <c r="N41" i="7" s="1"/>
  <c r="K30" i="1"/>
  <c r="J43" i="7" s="1"/>
  <c r="E41" i="7"/>
  <c r="K43" i="7" s="1"/>
  <c r="E44" i="7"/>
  <c r="K31" i="1"/>
  <c r="J45" i="7" s="1"/>
  <c r="N45" i="7" s="1"/>
  <c r="K32" i="1"/>
  <c r="J47" i="7" s="1"/>
  <c r="E45" i="7"/>
  <c r="K47" i="7" s="1"/>
  <c r="E48" i="7"/>
  <c r="K33" i="1"/>
  <c r="J49" i="7" s="1"/>
  <c r="N49" i="7" s="1"/>
  <c r="K34" i="1"/>
  <c r="J51" i="7" s="1"/>
  <c r="E49" i="7"/>
  <c r="K51" i="7" s="1"/>
  <c r="E52" i="7"/>
  <c r="K35" i="1"/>
  <c r="J53" i="7" s="1"/>
  <c r="N53" i="7" s="1"/>
  <c r="K36" i="1"/>
  <c r="J55" i="7" s="1"/>
  <c r="E53" i="7"/>
  <c r="K55" i="7" s="1"/>
  <c r="E56" i="7"/>
  <c r="K37" i="1"/>
  <c r="J57" i="7" s="1"/>
  <c r="N57" i="7" s="1"/>
  <c r="K38" i="1"/>
  <c r="J59" i="7" s="1"/>
  <c r="E57" i="7"/>
  <c r="K59" i="7" s="1"/>
  <c r="E60" i="7"/>
  <c r="K39" i="1"/>
  <c r="J61" i="7" s="1"/>
  <c r="N61" i="7" s="1"/>
  <c r="K40" i="1"/>
  <c r="J63" i="7" s="1"/>
  <c r="E61" i="7"/>
  <c r="K63" i="7" s="1"/>
  <c r="E64" i="7"/>
  <c r="K41" i="1"/>
  <c r="J65" i="7" s="1"/>
  <c r="N65" i="7" s="1"/>
  <c r="K42" i="1"/>
  <c r="J67" i="7" s="1"/>
  <c r="E65" i="7"/>
  <c r="K67" i="7" s="1"/>
  <c r="E68" i="7"/>
  <c r="K43" i="1"/>
  <c r="J69" i="7" s="1"/>
  <c r="N69" i="7" s="1"/>
  <c r="K44" i="1"/>
  <c r="J71" i="7" s="1"/>
  <c r="E69" i="7"/>
  <c r="K71" i="7" s="1"/>
  <c r="E72" i="7"/>
  <c r="K45" i="1"/>
  <c r="J73" i="7" s="1"/>
  <c r="N73" i="7" s="1"/>
  <c r="K46" i="1"/>
  <c r="J75" i="7" s="1"/>
  <c r="E73" i="7"/>
  <c r="K75" i="7" s="1"/>
  <c r="E76" i="7"/>
  <c r="K47" i="1"/>
  <c r="J77" i="7" s="1"/>
  <c r="N77" i="7" s="1"/>
  <c r="K48" i="1"/>
  <c r="J79" i="7" s="1"/>
  <c r="E77" i="7"/>
  <c r="K79" i="7" s="1"/>
  <c r="E80" i="7"/>
  <c r="K49" i="1"/>
  <c r="J81" i="7" s="1"/>
  <c r="N81" i="7" s="1"/>
  <c r="K50" i="1"/>
  <c r="J83" i="7" s="1"/>
  <c r="E81" i="7"/>
  <c r="K83" i="7" s="1"/>
  <c r="E84" i="7"/>
  <c r="K51" i="1"/>
  <c r="J85" i="7" s="1"/>
  <c r="N85" i="7" s="1"/>
  <c r="K52" i="1"/>
  <c r="J87" i="7" s="1"/>
  <c r="E85" i="7"/>
  <c r="K87" i="7" s="1"/>
  <c r="E88" i="7"/>
  <c r="K53" i="1"/>
  <c r="J89" i="7" s="1"/>
  <c r="N89" i="7" s="1"/>
  <c r="K54" i="1"/>
  <c r="J91" i="7" s="1"/>
  <c r="E89" i="7"/>
  <c r="K91" i="7" s="1"/>
  <c r="E92" i="7"/>
  <c r="B87" i="7"/>
  <c r="B85" i="7"/>
  <c r="E43" i="7"/>
  <c r="D44" i="7"/>
  <c r="D43" i="7"/>
  <c r="H87" i="7"/>
  <c r="H85" i="7"/>
  <c r="F87" i="7"/>
  <c r="F85" i="7"/>
  <c r="E87" i="7"/>
  <c r="E86" i="7"/>
  <c r="D88" i="7"/>
  <c r="D87" i="7"/>
  <c r="D86" i="7"/>
  <c r="D85" i="7"/>
  <c r="K100" i="7"/>
  <c r="H91" i="7"/>
  <c r="H89" i="7"/>
  <c r="H83" i="7"/>
  <c r="H81" i="7"/>
  <c r="H79" i="7"/>
  <c r="H77" i="7"/>
  <c r="H75" i="7"/>
  <c r="H73" i="7"/>
  <c r="H71" i="7"/>
  <c r="H69" i="7"/>
  <c r="H67" i="7"/>
  <c r="H65" i="7"/>
  <c r="H63" i="7"/>
  <c r="H61" i="7"/>
  <c r="H59" i="7"/>
  <c r="H57" i="7"/>
  <c r="H55" i="7"/>
  <c r="H53" i="7"/>
  <c r="H51" i="7"/>
  <c r="H49" i="7"/>
  <c r="H47" i="7"/>
  <c r="H45" i="7"/>
  <c r="H43" i="7"/>
  <c r="H41" i="7"/>
  <c r="H39" i="7"/>
  <c r="H37" i="7"/>
  <c r="H35" i="7"/>
  <c r="H33" i="7"/>
  <c r="H31" i="7"/>
  <c r="H29" i="7"/>
  <c r="H27" i="7"/>
  <c r="H25" i="7"/>
  <c r="H23" i="7"/>
  <c r="H21" i="7"/>
  <c r="H19" i="7"/>
  <c r="H17" i="7"/>
  <c r="H15" i="7"/>
  <c r="H13" i="7"/>
  <c r="H11" i="7"/>
  <c r="H9" i="7"/>
  <c r="F91" i="7"/>
  <c r="F89" i="7"/>
  <c r="F83" i="7"/>
  <c r="F81" i="7"/>
  <c r="F79" i="7"/>
  <c r="F77" i="7"/>
  <c r="F75" i="7"/>
  <c r="F73" i="7"/>
  <c r="F71" i="7"/>
  <c r="F69" i="7"/>
  <c r="F67" i="7"/>
  <c r="F65" i="7"/>
  <c r="F63" i="7"/>
  <c r="F61" i="7"/>
  <c r="F59" i="7"/>
  <c r="F57" i="7"/>
  <c r="F55" i="7"/>
  <c r="F53" i="7"/>
  <c r="F51" i="7"/>
  <c r="F49" i="7"/>
  <c r="F47" i="7"/>
  <c r="F45" i="7"/>
  <c r="F43" i="7"/>
  <c r="F41" i="7"/>
  <c r="F39" i="7"/>
  <c r="F37" i="7"/>
  <c r="F35" i="7"/>
  <c r="F33" i="7"/>
  <c r="F31" i="7"/>
  <c r="F29" i="7"/>
  <c r="F27" i="7"/>
  <c r="F25" i="7"/>
  <c r="F23" i="7"/>
  <c r="F21" i="7"/>
  <c r="F19" i="7"/>
  <c r="F17" i="7"/>
  <c r="F13" i="7"/>
  <c r="F11" i="7"/>
  <c r="F9" i="7"/>
  <c r="E91" i="7"/>
  <c r="E90" i="7"/>
  <c r="E83" i="7"/>
  <c r="E82" i="7"/>
  <c r="E79" i="7"/>
  <c r="E78" i="7"/>
  <c r="E75" i="7"/>
  <c r="E74" i="7"/>
  <c r="E71" i="7"/>
  <c r="E70" i="7"/>
  <c r="E67" i="7"/>
  <c r="E66" i="7"/>
  <c r="E63" i="7"/>
  <c r="E62" i="7"/>
  <c r="E59" i="7"/>
  <c r="E58" i="7"/>
  <c r="E55" i="7"/>
  <c r="E54" i="7"/>
  <c r="E51" i="7"/>
  <c r="E50" i="7"/>
  <c r="E47" i="7"/>
  <c r="E46" i="7"/>
  <c r="E42" i="7"/>
  <c r="E39" i="7"/>
  <c r="E38" i="7"/>
  <c r="E35" i="7"/>
  <c r="E34" i="7"/>
  <c r="E31" i="7"/>
  <c r="E30" i="7"/>
  <c r="E27" i="7"/>
  <c r="E26" i="7"/>
  <c r="E23" i="7"/>
  <c r="E22" i="7"/>
  <c r="E19" i="7"/>
  <c r="E18" i="7"/>
  <c r="E15" i="7"/>
  <c r="E14" i="7"/>
  <c r="E11" i="7"/>
  <c r="E10" i="7"/>
  <c r="D92" i="7"/>
  <c r="D91" i="7"/>
  <c r="D90" i="7"/>
  <c r="D89" i="7"/>
  <c r="D84" i="7"/>
  <c r="D83" i="7"/>
  <c r="D82" i="7"/>
  <c r="D81" i="7"/>
  <c r="D80" i="7"/>
  <c r="D79" i="7"/>
  <c r="D78" i="7"/>
  <c r="D77" i="7"/>
  <c r="D76" i="7"/>
  <c r="D75" i="7"/>
  <c r="D74" i="7"/>
  <c r="D73" i="7"/>
  <c r="D72" i="7"/>
  <c r="D71" i="7"/>
  <c r="D70" i="7"/>
  <c r="D69" i="7"/>
  <c r="D68" i="7"/>
  <c r="D67" i="7"/>
  <c r="D66" i="7"/>
  <c r="D65" i="7"/>
  <c r="D64" i="7"/>
  <c r="D63" i="7"/>
  <c r="D62" i="7"/>
  <c r="D61" i="7"/>
  <c r="D60" i="7"/>
  <c r="D59" i="7"/>
  <c r="D58" i="7"/>
  <c r="D57" i="7"/>
  <c r="D56" i="7"/>
  <c r="D55" i="7"/>
  <c r="D54" i="7"/>
  <c r="D53" i="7"/>
  <c r="D52" i="7"/>
  <c r="D51" i="7"/>
  <c r="D50" i="7"/>
  <c r="D49" i="7"/>
  <c r="D48" i="7"/>
  <c r="D47" i="7"/>
  <c r="D46" i="7"/>
  <c r="D45" i="7"/>
  <c r="D42" i="7"/>
  <c r="D41" i="7"/>
  <c r="D40" i="7"/>
  <c r="D39" i="7"/>
  <c r="D38" i="7"/>
  <c r="D37" i="7"/>
  <c r="D36" i="7"/>
  <c r="D35" i="7"/>
  <c r="D34" i="7"/>
  <c r="D33" i="7"/>
  <c r="D32" i="7"/>
  <c r="D31" i="7"/>
  <c r="D30" i="7"/>
  <c r="D29" i="7"/>
  <c r="D28" i="7"/>
  <c r="D27" i="7"/>
  <c r="D26" i="7"/>
  <c r="D25" i="7"/>
  <c r="D24" i="7"/>
  <c r="D23" i="7"/>
  <c r="D22" i="7"/>
  <c r="D21" i="7"/>
  <c r="D20" i="7"/>
  <c r="D19" i="7"/>
  <c r="D18" i="7"/>
  <c r="D17" i="7"/>
  <c r="D16" i="7"/>
  <c r="D15" i="7"/>
  <c r="D14" i="7"/>
  <c r="D13" i="7"/>
  <c r="D12" i="7"/>
  <c r="D11" i="7"/>
  <c r="D10" i="7"/>
  <c r="D9" i="7"/>
  <c r="B91" i="7"/>
  <c r="B89" i="7"/>
  <c r="B83" i="7"/>
  <c r="B81" i="7"/>
  <c r="B79" i="7"/>
  <c r="B77" i="7"/>
  <c r="B75" i="7"/>
  <c r="B73" i="7"/>
  <c r="B71" i="7"/>
  <c r="B69" i="7"/>
  <c r="B67" i="7"/>
  <c r="B65" i="7"/>
  <c r="B63" i="7"/>
  <c r="B61" i="7"/>
  <c r="B59" i="7"/>
  <c r="B57" i="7"/>
  <c r="B55" i="7"/>
  <c r="B53" i="7"/>
  <c r="B51" i="7"/>
  <c r="B49" i="7"/>
  <c r="B47" i="7"/>
  <c r="B45" i="7"/>
  <c r="B43" i="7"/>
  <c r="B41" i="7"/>
  <c r="B39" i="7"/>
  <c r="B37" i="7"/>
  <c r="B35" i="7"/>
  <c r="B33" i="7"/>
  <c r="B31" i="7"/>
  <c r="B29" i="7"/>
  <c r="B27" i="7"/>
  <c r="B25" i="7"/>
  <c r="B23" i="7"/>
  <c r="B21" i="7"/>
  <c r="B19" i="7"/>
  <c r="B17" i="7"/>
  <c r="B13" i="7"/>
  <c r="B11" i="7"/>
  <c r="B9" i="7"/>
  <c r="O93" i="7"/>
  <c r="M93" i="7"/>
  <c r="L93" i="7"/>
  <c r="I13" i="1"/>
  <c r="H14" i="1"/>
  <c r="I14" i="1" s="1"/>
  <c r="H15" i="1" s="1"/>
  <c r="I15" i="1" s="1"/>
  <c r="H16" i="1" s="1"/>
  <c r="I16" i="1" s="1"/>
  <c r="I17" i="1"/>
  <c r="H18" i="1"/>
  <c r="I18" i="1"/>
  <c r="H19" i="1"/>
  <c r="I19" i="1"/>
  <c r="H20" i="1"/>
  <c r="I20" i="1"/>
  <c r="H21" i="1"/>
  <c r="I21" i="1"/>
  <c r="H22" i="1"/>
  <c r="I22" i="1"/>
  <c r="H23" i="1"/>
  <c r="I23" i="1"/>
  <c r="H24" i="1"/>
  <c r="I24" i="1"/>
  <c r="H25" i="1"/>
  <c r="I25" i="1"/>
  <c r="H26" i="1"/>
  <c r="I26" i="1"/>
  <c r="H27" i="1"/>
  <c r="I27" i="1"/>
  <c r="H28" i="1"/>
  <c r="I28" i="1"/>
  <c r="H29" i="1"/>
  <c r="I29" i="1"/>
  <c r="H30" i="1"/>
  <c r="I30" i="1"/>
  <c r="H31" i="1"/>
  <c r="I31" i="1"/>
  <c r="H32" i="1"/>
  <c r="I32" i="1"/>
  <c r="H33" i="1"/>
  <c r="I33" i="1"/>
  <c r="H34" i="1"/>
  <c r="I34" i="1"/>
  <c r="H35" i="1"/>
  <c r="I35" i="1"/>
  <c r="H36" i="1"/>
  <c r="I36" i="1"/>
  <c r="H37" i="1"/>
  <c r="I37" i="1"/>
  <c r="H38" i="1"/>
  <c r="I38" i="1"/>
  <c r="H39" i="1"/>
  <c r="I39" i="1"/>
  <c r="H40" i="1"/>
  <c r="I40" i="1"/>
  <c r="H41" i="1"/>
  <c r="I41" i="1"/>
  <c r="H42" i="1"/>
  <c r="I42" i="1"/>
  <c r="H43" i="1"/>
  <c r="I43" i="1"/>
  <c r="H44" i="1"/>
  <c r="I44" i="1"/>
  <c r="H45" i="1"/>
  <c r="I45" i="1"/>
  <c r="H46" i="1"/>
  <c r="I46" i="1"/>
  <c r="H47" i="1"/>
  <c r="I47" i="1"/>
  <c r="H48" i="1"/>
  <c r="I48" i="1"/>
  <c r="H49" i="1"/>
  <c r="I49" i="1"/>
  <c r="H50" i="1"/>
  <c r="I50" i="1"/>
  <c r="H51" i="1"/>
  <c r="I51" i="1"/>
  <c r="H52" i="1"/>
  <c r="I52" i="1"/>
  <c r="H53" i="1"/>
  <c r="I53" i="1"/>
  <c r="H54" i="1"/>
  <c r="I54" i="1"/>
  <c r="J55" i="1"/>
  <c r="K15" i="1" l="1"/>
  <c r="J13" i="7" s="1"/>
  <c r="N13" i="7" s="1"/>
  <c r="K16" i="1"/>
  <c r="J15" i="7" s="1"/>
  <c r="K14" i="1"/>
  <c r="J11" i="7" s="1"/>
  <c r="K13" i="1"/>
  <c r="J9" i="7" s="1"/>
  <c r="N9" i="7" s="1"/>
  <c r="N51" i="7"/>
  <c r="N83" i="7"/>
  <c r="K11" i="7"/>
  <c r="N11" i="7" s="1"/>
  <c r="N75" i="7"/>
  <c r="N35" i="7"/>
  <c r="N67" i="7"/>
  <c r="K15" i="7"/>
  <c r="K93" i="7" s="1"/>
  <c r="N79" i="7"/>
  <c r="N71" i="7"/>
  <c r="N47" i="7"/>
  <c r="N39" i="7"/>
  <c r="N91" i="7"/>
  <c r="N59" i="7"/>
  <c r="N87" i="7"/>
  <c r="N63" i="7"/>
  <c r="N55" i="7"/>
  <c r="N43" i="7"/>
  <c r="N23" i="7"/>
  <c r="N19" i="7"/>
  <c r="N31" i="7"/>
  <c r="N27" i="7"/>
  <c r="K55" i="1"/>
  <c r="N15" i="7"/>
  <c r="B15" i="7"/>
  <c r="J93" i="7"/>
  <c r="N93" i="7" l="1"/>
  <c r="N95" i="7" s="1"/>
  <c r="E28" i="8" s="1"/>
</calcChain>
</file>

<file path=xl/comments1.xml><?xml version="1.0" encoding="utf-8"?>
<comments xmlns="http://schemas.openxmlformats.org/spreadsheetml/2006/main">
  <authors>
    <author>Jarka</author>
  </authors>
  <commentList>
    <comment ref="H16" authorId="0">
      <text>
        <r>
          <rPr>
            <b/>
            <sz val="8"/>
            <color indexed="81"/>
            <rFont val="Tahoma"/>
            <charset val="238"/>
          </rPr>
          <t>Zde vložte datum</t>
        </r>
        <r>
          <rPr>
            <sz val="8"/>
            <color indexed="81"/>
            <rFont val="Tahoma"/>
            <charset val="238"/>
          </rPr>
          <t xml:space="preserve">
</t>
        </r>
      </text>
    </comment>
    <comment ref="I17" authorId="0">
      <text>
        <r>
          <rPr>
            <b/>
            <sz val="8"/>
            <color indexed="81"/>
            <rFont val="Tahoma"/>
            <charset val="238"/>
          </rPr>
          <t>Pokl.doklad-číslo</t>
        </r>
        <r>
          <rPr>
            <sz val="8"/>
            <color indexed="81"/>
            <rFont val="Tahoma"/>
            <charset val="238"/>
          </rPr>
          <t xml:space="preserve">
</t>
        </r>
      </text>
    </comment>
    <comment ref="G18" authorId="0">
      <text>
        <r>
          <rPr>
            <b/>
            <sz val="8"/>
            <color indexed="81"/>
            <rFont val="Tahoma"/>
            <charset val="238"/>
          </rPr>
          <t>Zde vložte datum</t>
        </r>
        <r>
          <rPr>
            <sz val="8"/>
            <color indexed="81"/>
            <rFont val="Tahoma"/>
            <charset val="238"/>
          </rPr>
          <t xml:space="preserve">
</t>
        </r>
      </text>
    </comment>
    <comment ref="G22" authorId="0">
      <text>
        <r>
          <rPr>
            <b/>
            <sz val="8"/>
            <color indexed="81"/>
            <rFont val="Tahoma"/>
            <charset val="238"/>
          </rPr>
          <t>Zde vložte datum</t>
        </r>
        <r>
          <rPr>
            <sz val="8"/>
            <color indexed="81"/>
            <rFont val="Tahoma"/>
            <charset val="238"/>
          </rPr>
          <t xml:space="preserve">
</t>
        </r>
      </text>
    </comment>
    <comment ref="C31" authorId="0">
      <text>
        <r>
          <rPr>
            <b/>
            <sz val="8"/>
            <color indexed="81"/>
            <rFont val="Tahoma"/>
            <family val="2"/>
            <charset val="238"/>
          </rPr>
          <t>Zde vložte datum</t>
        </r>
      </text>
    </comment>
    <comment ref="E31" authorId="0">
      <text>
        <r>
          <rPr>
            <b/>
            <sz val="8"/>
            <color indexed="81"/>
            <rFont val="Tahoma"/>
            <family val="2"/>
            <charset val="238"/>
          </rPr>
          <t>Zde vložte datum</t>
        </r>
      </text>
    </comment>
    <comment ref="H31" authorId="0">
      <text>
        <r>
          <rPr>
            <b/>
            <sz val="8"/>
            <color indexed="81"/>
            <rFont val="Tahoma"/>
            <charset val="238"/>
          </rPr>
          <t>Zde vložte datum</t>
        </r>
        <r>
          <rPr>
            <sz val="8"/>
            <color indexed="81"/>
            <rFont val="Tahoma"/>
            <charset val="238"/>
          </rPr>
          <t xml:space="preserve">
</t>
        </r>
      </text>
    </comment>
    <comment ref="J31" authorId="0">
      <text>
        <r>
          <rPr>
            <b/>
            <sz val="8"/>
            <color indexed="81"/>
            <rFont val="Tahoma"/>
            <charset val="238"/>
          </rPr>
          <t>Zde vložte datum</t>
        </r>
      </text>
    </comment>
  </commentList>
</comments>
</file>

<file path=xl/comments2.xml><?xml version="1.0" encoding="utf-8"?>
<comments xmlns="http://schemas.openxmlformats.org/spreadsheetml/2006/main">
  <authors>
    <author>Zdenda</author>
  </authors>
  <commentList>
    <comment ref="B8" authorId="0">
      <text>
        <r>
          <rPr>
            <b/>
            <sz val="9"/>
            <color indexed="81"/>
            <rFont val="Tahoma"/>
            <family val="2"/>
            <charset val="238"/>
          </rPr>
          <t>Zdenda:</t>
        </r>
        <r>
          <rPr>
            <sz val="9"/>
            <color indexed="81"/>
            <rFont val="Tahoma"/>
            <family val="2"/>
            <charset val="238"/>
          </rPr>
          <t xml:space="preserve">
na tomto listu se nic nevyplňuje!
</t>
        </r>
      </text>
    </comment>
  </commentList>
</comments>
</file>

<file path=xl/sharedStrings.xml><?xml version="1.0" encoding="utf-8"?>
<sst xmlns="http://schemas.openxmlformats.org/spreadsheetml/2006/main" count="223" uniqueCount="124">
  <si>
    <t>DATUM</t>
  </si>
  <si>
    <t>STAV TACHOMETRU</t>
  </si>
  <si>
    <t>POČÁTEČNÍ</t>
  </si>
  <si>
    <t>KONEČNÝ</t>
  </si>
  <si>
    <t>UJETO</t>
  </si>
  <si>
    <t>ÚČEL JÍZDY</t>
  </si>
  <si>
    <t>KNIHA JÍZD</t>
  </si>
  <si>
    <t>Jméno řidiče:</t>
  </si>
  <si>
    <t>SPZ:</t>
  </si>
  <si>
    <t>Typ vozidla:</t>
  </si>
  <si>
    <t xml:space="preserve">Podpis řidiče: </t>
  </si>
  <si>
    <t>NÁHRADA</t>
  </si>
  <si>
    <t xml:space="preserve">CELKEM: </t>
  </si>
  <si>
    <t xml:space="preserve">Kombinovaná spotřeba paliva: </t>
  </si>
  <si>
    <t xml:space="preserve">Náhrada za PHM na 1 km: </t>
  </si>
  <si>
    <t xml:space="preserve">Celková průměrná náhrada za 1 km: </t>
  </si>
  <si>
    <t xml:space="preserve">Náhrada za použití soukr.vozidla na 1 km: </t>
  </si>
  <si>
    <t>Normální pracovní doba</t>
  </si>
  <si>
    <t>Místo jednání</t>
  </si>
  <si>
    <t>Konec cesty (místo, datum)</t>
  </si>
  <si>
    <t>Podpis pokladníka</t>
  </si>
  <si>
    <t>Datum a podpis pracovníka oprávněného k povolení cesty</t>
  </si>
  <si>
    <t>Účtovací předpis</t>
  </si>
  <si>
    <t>Má dáti</t>
  </si>
  <si>
    <t>Dal</t>
  </si>
  <si>
    <t>Částka</t>
  </si>
  <si>
    <t>Zakázka</t>
  </si>
  <si>
    <t>Datum a podpis pokladníka</t>
  </si>
  <si>
    <t>Datum</t>
  </si>
  <si>
    <t>Nocležné</t>
  </si>
  <si>
    <t>Nutné vedlejší výdaje</t>
  </si>
  <si>
    <t>Celkem</t>
  </si>
  <si>
    <t>Upraveno</t>
  </si>
  <si>
    <t>Kč</t>
  </si>
  <si>
    <t>Odjezd</t>
  </si>
  <si>
    <t>Příjezd</t>
  </si>
  <si>
    <t xml:space="preserve"> ORGANIZACE</t>
  </si>
  <si>
    <t>Osobní číslo</t>
  </si>
  <si>
    <t>Útvar</t>
  </si>
  <si>
    <t>Telefon, linka</t>
  </si>
  <si>
    <t xml:space="preserve"> 1. Příjmení, jméno, titul</t>
  </si>
  <si>
    <t xml:space="preserve"> 2. Bydliště</t>
  </si>
  <si>
    <t>od</t>
  </si>
  <si>
    <t>do</t>
  </si>
  <si>
    <t xml:space="preserve"> Počátek cesty (místo, datum, hodina)</t>
  </si>
  <si>
    <t>Účel a průběh cesty</t>
  </si>
  <si>
    <t xml:space="preserve"> 3. Spolucestující</t>
  </si>
  <si>
    <t xml:space="preserve"> 4. Určený dopravní prostředek (u vlastního vozidla druh, obsah válců)</t>
  </si>
  <si>
    <t xml:space="preserve"> 5. Předpokládaná částka výdajů Kč</t>
  </si>
  <si>
    <t xml:space="preserve"> 6. Povolená záloha Kč.</t>
  </si>
  <si>
    <t>vyplacená dne</t>
  </si>
  <si>
    <t>pokl. doklad číslo</t>
  </si>
  <si>
    <t xml:space="preserve"> VYÚČTOVÁNÍ PRACOVNÍ CESTY</t>
  </si>
  <si>
    <t xml:space="preserve"> 7. Zpráva o výsledku pracovní cesty byla podána dne</t>
  </si>
  <si>
    <t xml:space="preserve"> Se způsobem provedení souhlasí:</t>
  </si>
  <si>
    <t>Datum a podpis oprávněného pracovníka</t>
  </si>
  <si>
    <t xml:space="preserve"> 8. VÝDAJOVÝ A PŘÍJMOVÝ DOKLAD číslo</t>
  </si>
  <si>
    <t>Středisko</t>
  </si>
  <si>
    <t xml:space="preserve"> Účtovaná náhrada byla přezkoušena a upravena na</t>
  </si>
  <si>
    <t xml:space="preserve"> Vyplacená záloha</t>
  </si>
  <si>
    <t xml:space="preserve"> Doplatek - Přeplatek</t>
  </si>
  <si>
    <t xml:space="preserve"> Slovy</t>
  </si>
  <si>
    <t>Poznámka o zaúčtování</t>
  </si>
  <si>
    <t xml:space="preserve"> Datum a podpis pracovníka, který upravil vyúčtování</t>
  </si>
  <si>
    <t>Datum a podpis příjemce(průkaz totožnosti)</t>
  </si>
  <si>
    <t>Schválil(datum, a podpis)</t>
  </si>
  <si>
    <r>
      <t xml:space="preserve">Odjezd - příjezd </t>
    </r>
    <r>
      <rPr>
        <vertAlign val="superscript"/>
        <sz val="8"/>
        <rFont val="Arial"/>
        <charset val="238"/>
      </rPr>
      <t>1)</t>
    </r>
  </si>
  <si>
    <t>Počet hodin ztráty času</t>
  </si>
  <si>
    <t>Počátek a konec pracovního výkonu (hodina)</t>
  </si>
  <si>
    <t>Jízdné a místní přeprava</t>
  </si>
  <si>
    <t>Stravné</t>
  </si>
  <si>
    <t>Místo jednání podtrhněte</t>
  </si>
  <si>
    <t>v hod.</t>
  </si>
  <si>
    <t xml:space="preserve"> Stravování bylo poskytnuto bezplatně:</t>
  </si>
  <si>
    <t>Záloha</t>
  </si>
  <si>
    <t xml:space="preserve"> Pobírám odlučné:</t>
  </si>
  <si>
    <t>Doplatek-Přeplatek</t>
  </si>
  <si>
    <r>
      <t xml:space="preserve"> 1)</t>
    </r>
    <r>
      <rPr>
        <sz val="7"/>
        <rFont val="Arial"/>
        <family val="2"/>
        <charset val="238"/>
      </rPr>
      <t xml:space="preserve"> Dobu odjezdu a příjezdu u veřejného dopravního prostředku vyplňte podle jízdního řádu</t>
    </r>
  </si>
  <si>
    <r>
      <t xml:space="preserve"> 2)</t>
    </r>
    <r>
      <rPr>
        <sz val="7"/>
        <rFont val="Arial"/>
        <family val="2"/>
        <charset val="238"/>
      </rPr>
      <t xml:space="preserve"> Uvádějte ve zkratce</t>
    </r>
  </si>
  <si>
    <r>
      <t xml:space="preserve"> 3)</t>
    </r>
    <r>
      <rPr>
        <sz val="7"/>
        <rFont val="Arial"/>
        <family val="2"/>
        <charset val="238"/>
      </rPr>
      <t xml:space="preserve"> Počet km uvádějte jen při použití jiného než veřejného hromadného dopravního prostředku</t>
    </r>
  </si>
  <si>
    <t>Datum a podpis pracovníka</t>
  </si>
  <si>
    <t xml:space="preserve"> Sazby náhrad cestovních výdajů jsou uveřejněny ve Sb. zákonů podle systému § 8. zák. 119/92 Sb.</t>
  </si>
  <si>
    <t>7:00</t>
  </si>
  <si>
    <t>15:30</t>
  </si>
  <si>
    <t xml:space="preserve">Druh PHM: </t>
  </si>
  <si>
    <t>ODKUD</t>
  </si>
  <si>
    <t>KAM</t>
  </si>
  <si>
    <t>ČAS ODJEZDU</t>
  </si>
  <si>
    <t>ČAS PŘÍJEZDU</t>
  </si>
  <si>
    <t>AUV</t>
  </si>
  <si>
    <t xml:space="preserve">Druh vozidla: </t>
  </si>
  <si>
    <t xml:space="preserve">6 - 12 hodin: </t>
  </si>
  <si>
    <t xml:space="preserve">12 - 18 hodin: </t>
  </si>
  <si>
    <t>11</t>
  </si>
  <si>
    <t>Dne:</t>
  </si>
  <si>
    <t>Bydliště</t>
  </si>
  <si>
    <r>
      <t xml:space="preserve">Použitý dopr. prostředek </t>
    </r>
    <r>
      <rPr>
        <vertAlign val="superscript"/>
        <sz val="7"/>
        <rFont val="Arial"/>
        <charset val="238"/>
      </rPr>
      <t>2)</t>
    </r>
  </si>
  <si>
    <r>
      <t xml:space="preserve">Vzdálenost v km </t>
    </r>
    <r>
      <rPr>
        <vertAlign val="superscript"/>
        <sz val="7"/>
        <rFont val="Arial"/>
        <charset val="238"/>
      </rPr>
      <t>3)</t>
    </r>
  </si>
  <si>
    <t xml:space="preserve"> O - osobní vlak, R - rychlík, A - autobus,  L - letadlo, AUS - auto služební, AUV - auto vlastní, MOS - motocykl služební</t>
  </si>
  <si>
    <t>Ne</t>
  </si>
  <si>
    <t>Prohlašuji, že jsem všechny údaje uvedl(a) plně a správně</t>
  </si>
  <si>
    <t>1E8 7881</t>
  </si>
  <si>
    <t>Svitavy</t>
  </si>
  <si>
    <t>Pardubice</t>
  </si>
  <si>
    <t>Svitavy, Učebna 5. května 13</t>
  </si>
  <si>
    <t>Pardubice, Štrossova 239</t>
  </si>
  <si>
    <t>Žamberk, 15.5.2006,16:00</t>
  </si>
  <si>
    <t>Žamberk, 15.5.2006</t>
  </si>
  <si>
    <t>Žamberk, 16.5.2006, 15:30</t>
  </si>
  <si>
    <t>Žamberk, 16.5.2006</t>
  </si>
  <si>
    <t>Jitka Macháčková</t>
  </si>
  <si>
    <t>osobní Renault Mistral</t>
  </si>
  <si>
    <t>Dolní Čermá 158</t>
  </si>
  <si>
    <t>benzin</t>
  </si>
  <si>
    <t>Letohrad</t>
  </si>
  <si>
    <t>Letohradské soukromé gymnázium o.p.s.</t>
  </si>
  <si>
    <t>Václavské náměstí 1</t>
  </si>
  <si>
    <t>12</t>
  </si>
  <si>
    <t>465622249</t>
  </si>
  <si>
    <t>Jednání s paní Perníkovou</t>
  </si>
  <si>
    <t>Návštěva gymnázia Svitavy</t>
  </si>
  <si>
    <t>Jednání</t>
  </si>
  <si>
    <t>Návštěva</t>
  </si>
  <si>
    <t>Průměrná cena benzínu dle vyhlášky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</si>
</sst>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3" formatCode="_-* #,##0.00\ _K_č_-;\-* #,##0.00\ _K_č_-;_-* &quot;-&quot;??\ _K_č_-;_-@_-"/>
    <numFmt numFmtId="164" formatCode="0\ &quot;km&quot;"/>
    <numFmt numFmtId="165" formatCode="#,##0.00\ &quot;Kč&quot;"/>
    <numFmt numFmtId="166" formatCode="0.00\ &quot;l/100km&quot;"/>
    <numFmt numFmtId="167" formatCode="#,##0.00\ &quot;Kč/km&quot;"/>
    <numFmt numFmtId="168" formatCode="d/m/yy;@"/>
    <numFmt numFmtId="169" formatCode="h:mm;@"/>
  </numFmts>
  <fonts count="26" x14ac:knownFonts="1">
    <font>
      <sz val="10"/>
      <name val="Arial"/>
      <charset val="238"/>
    </font>
    <font>
      <sz val="10"/>
      <name val="Arial"/>
      <charset val="238"/>
    </font>
    <font>
      <b/>
      <sz val="10"/>
      <name val="Arial"/>
      <family val="2"/>
      <charset val="238"/>
    </font>
    <font>
      <sz val="8"/>
      <name val="Arial"/>
      <charset val="238"/>
    </font>
    <font>
      <b/>
      <sz val="26"/>
      <name val="Arial"/>
      <family val="2"/>
      <charset val="238"/>
    </font>
    <font>
      <b/>
      <sz val="28"/>
      <name val="Arial"/>
      <family val="2"/>
      <charset val="238"/>
    </font>
    <font>
      <sz val="10"/>
      <name val="Arial"/>
      <family val="2"/>
      <charset val="238"/>
    </font>
    <font>
      <b/>
      <sz val="18"/>
      <name val="Arial"/>
      <charset val="238"/>
    </font>
    <font>
      <sz val="9"/>
      <name val="Arial"/>
      <charset val="238"/>
    </font>
    <font>
      <sz val="6"/>
      <name val="Arial"/>
      <charset val="238"/>
    </font>
    <font>
      <b/>
      <sz val="8"/>
      <color indexed="81"/>
      <name val="Tahoma"/>
      <charset val="238"/>
    </font>
    <font>
      <sz val="8"/>
      <color indexed="81"/>
      <name val="Tahoma"/>
      <charset val="238"/>
    </font>
    <font>
      <b/>
      <sz val="8"/>
      <color indexed="81"/>
      <name val="Tahoma"/>
      <family val="2"/>
      <charset val="238"/>
    </font>
    <font>
      <b/>
      <sz val="18"/>
      <name val="Arial"/>
      <family val="2"/>
      <charset val="238"/>
    </font>
    <font>
      <vertAlign val="superscript"/>
      <sz val="8"/>
      <name val="Arial"/>
      <charset val="238"/>
    </font>
    <font>
      <sz val="9"/>
      <name val="Arial"/>
      <family val="2"/>
      <charset val="238"/>
    </font>
    <font>
      <vertAlign val="superscript"/>
      <sz val="7"/>
      <name val="Arial"/>
      <family val="2"/>
      <charset val="238"/>
    </font>
    <font>
      <sz val="7"/>
      <name val="Arial"/>
      <family val="2"/>
      <charset val="238"/>
    </font>
    <font>
      <sz val="7"/>
      <name val="Arial"/>
      <charset val="238"/>
    </font>
    <font>
      <b/>
      <sz val="9"/>
      <name val="Arial"/>
      <family val="2"/>
      <charset val="238"/>
    </font>
    <font>
      <b/>
      <sz val="8"/>
      <name val="Arial"/>
      <family val="2"/>
      <charset val="238"/>
    </font>
    <font>
      <sz val="8"/>
      <name val="Arial"/>
      <family val="2"/>
      <charset val="238"/>
    </font>
    <font>
      <vertAlign val="superscript"/>
      <sz val="7"/>
      <name val="Arial"/>
      <charset val="238"/>
    </font>
    <font>
      <i/>
      <sz val="10"/>
      <name val="Arial"/>
      <family val="2"/>
      <charset val="238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</fonts>
  <fills count="8">
    <fill>
      <patternFill patternType="none"/>
    </fill>
    <fill>
      <patternFill patternType="gray125"/>
    </fill>
    <fill>
      <patternFill patternType="lightGray">
        <fgColor indexed="49"/>
      </patternFill>
    </fill>
    <fill>
      <patternFill patternType="solid">
        <fgColor indexed="65"/>
        <bgColor indexed="64"/>
      </patternFill>
    </fill>
    <fill>
      <patternFill patternType="solid">
        <fgColor indexed="65"/>
        <bgColor indexed="49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2"/>
        <bgColor indexed="64"/>
      </patternFill>
    </fill>
  </fills>
  <borders count="10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ck">
        <color indexed="49"/>
      </left>
      <right/>
      <top/>
      <bottom/>
      <diagonal/>
    </border>
    <border>
      <left/>
      <right style="thick">
        <color indexed="49"/>
      </right>
      <top/>
      <bottom/>
      <diagonal/>
    </border>
    <border>
      <left style="thick">
        <color indexed="49"/>
      </left>
      <right/>
      <top/>
      <bottom style="thick">
        <color indexed="49"/>
      </bottom>
      <diagonal/>
    </border>
    <border>
      <left/>
      <right/>
      <top/>
      <bottom style="thick">
        <color indexed="49"/>
      </bottom>
      <diagonal/>
    </border>
    <border>
      <left/>
      <right style="thick">
        <color indexed="49"/>
      </right>
      <top/>
      <bottom style="thick">
        <color indexed="49"/>
      </bottom>
      <diagonal/>
    </border>
    <border>
      <left style="thick">
        <color indexed="49"/>
      </left>
      <right/>
      <top style="thick">
        <color indexed="49"/>
      </top>
      <bottom/>
      <diagonal/>
    </border>
    <border>
      <left/>
      <right/>
      <top style="thick">
        <color indexed="49"/>
      </top>
      <bottom/>
      <diagonal/>
    </border>
    <border>
      <left style="thick">
        <color indexed="49"/>
      </left>
      <right style="thin">
        <color indexed="49"/>
      </right>
      <top style="thick">
        <color indexed="49"/>
      </top>
      <bottom style="thick">
        <color indexed="49"/>
      </bottom>
      <diagonal/>
    </border>
    <border>
      <left style="thin">
        <color indexed="49"/>
      </left>
      <right style="thin">
        <color indexed="49"/>
      </right>
      <top style="thick">
        <color indexed="49"/>
      </top>
      <bottom style="thick">
        <color indexed="49"/>
      </bottom>
      <diagonal/>
    </border>
    <border>
      <left style="thin">
        <color indexed="49"/>
      </left>
      <right style="thick">
        <color indexed="49"/>
      </right>
      <top style="thick">
        <color indexed="49"/>
      </top>
      <bottom style="thick">
        <color indexed="49"/>
      </bottom>
      <diagonal/>
    </border>
    <border>
      <left style="thick">
        <color indexed="49"/>
      </left>
      <right style="thin">
        <color indexed="49"/>
      </right>
      <top style="thin">
        <color indexed="49"/>
      </top>
      <bottom style="thin">
        <color indexed="49"/>
      </bottom>
      <diagonal/>
    </border>
    <border>
      <left style="thin">
        <color indexed="49"/>
      </left>
      <right style="thin">
        <color indexed="49"/>
      </right>
      <top style="thin">
        <color indexed="49"/>
      </top>
      <bottom style="thin">
        <color indexed="49"/>
      </bottom>
      <diagonal/>
    </border>
    <border>
      <left style="thin">
        <color indexed="49"/>
      </left>
      <right style="thick">
        <color indexed="49"/>
      </right>
      <top style="thin">
        <color indexed="49"/>
      </top>
      <bottom style="thin">
        <color indexed="49"/>
      </bottom>
      <diagonal/>
    </border>
    <border>
      <left style="thick">
        <color indexed="49"/>
      </left>
      <right style="thin">
        <color indexed="49"/>
      </right>
      <top style="thin">
        <color indexed="49"/>
      </top>
      <bottom style="thick">
        <color indexed="49"/>
      </bottom>
      <diagonal/>
    </border>
    <border>
      <left style="thin">
        <color indexed="49"/>
      </left>
      <right style="thin">
        <color indexed="49"/>
      </right>
      <top style="thin">
        <color indexed="49"/>
      </top>
      <bottom style="thick">
        <color indexed="49"/>
      </bottom>
      <diagonal/>
    </border>
    <border>
      <left style="thin">
        <color indexed="49"/>
      </left>
      <right style="thick">
        <color indexed="49"/>
      </right>
      <top style="thin">
        <color indexed="49"/>
      </top>
      <bottom style="thick">
        <color indexed="49"/>
      </bottom>
      <diagonal/>
    </border>
    <border>
      <left style="thick">
        <color indexed="49"/>
      </left>
      <right/>
      <top style="thick">
        <color indexed="49"/>
      </top>
      <bottom style="thick">
        <color indexed="49"/>
      </bottom>
      <diagonal/>
    </border>
    <border>
      <left/>
      <right/>
      <top style="thick">
        <color indexed="49"/>
      </top>
      <bottom style="thick">
        <color indexed="49"/>
      </bottom>
      <diagonal/>
    </border>
    <border>
      <left/>
      <right style="thick">
        <color indexed="49"/>
      </right>
      <top style="thick">
        <color indexed="49"/>
      </top>
      <bottom style="thick">
        <color indexed="49"/>
      </bottom>
      <diagonal/>
    </border>
    <border>
      <left style="thick">
        <color indexed="49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49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ck">
        <color indexed="49"/>
      </right>
      <top/>
      <bottom style="thin">
        <color indexed="64"/>
      </bottom>
      <diagonal/>
    </border>
    <border>
      <left style="thin">
        <color indexed="64"/>
      </left>
      <right style="thick">
        <color indexed="49"/>
      </right>
      <top style="thin">
        <color indexed="64"/>
      </top>
      <bottom style="thin">
        <color indexed="64"/>
      </bottom>
      <diagonal/>
    </border>
    <border>
      <left/>
      <right style="medium">
        <color indexed="49"/>
      </right>
      <top style="medium">
        <color indexed="49"/>
      </top>
      <bottom/>
      <diagonal/>
    </border>
    <border>
      <left/>
      <right style="medium">
        <color indexed="49"/>
      </right>
      <top/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49"/>
      </left>
      <right/>
      <top style="medium">
        <color indexed="49"/>
      </top>
      <bottom/>
      <diagonal/>
    </border>
    <border>
      <left style="thick">
        <color indexed="49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49"/>
      </left>
      <right/>
      <top style="thick">
        <color indexed="49"/>
      </top>
      <bottom style="thick">
        <color indexed="49"/>
      </bottom>
      <diagonal/>
    </border>
    <border>
      <left/>
      <right style="medium">
        <color indexed="49"/>
      </right>
      <top style="thick">
        <color indexed="49"/>
      </top>
      <bottom style="thick">
        <color indexed="49"/>
      </bottom>
      <diagonal/>
    </border>
    <border>
      <left/>
      <right style="thick">
        <color indexed="49"/>
      </right>
      <top style="thick">
        <color indexed="49"/>
      </top>
      <bottom/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/>
      <diagonal/>
    </border>
    <border>
      <left/>
      <right style="thick">
        <color indexed="49"/>
      </right>
      <top style="dotted">
        <color indexed="64"/>
      </top>
      <bottom/>
      <diagonal/>
    </border>
    <border>
      <left/>
      <right/>
      <top/>
      <bottom style="dotted">
        <color indexed="64"/>
      </bottom>
      <diagonal/>
    </border>
    <border>
      <left style="dotted">
        <color indexed="64"/>
      </left>
      <right/>
      <top/>
      <bottom style="dotted">
        <color indexed="64"/>
      </bottom>
      <diagonal/>
    </border>
    <border>
      <left style="thick">
        <color indexed="49"/>
      </left>
      <right/>
      <top style="dotted">
        <color indexed="64"/>
      </top>
      <bottom/>
      <diagonal/>
    </border>
    <border>
      <left style="thin">
        <color indexed="64"/>
      </left>
      <right style="thick">
        <color indexed="49"/>
      </right>
      <top style="thin">
        <color indexed="64"/>
      </top>
      <bottom/>
      <diagonal/>
    </border>
    <border>
      <left style="thin">
        <color indexed="64"/>
      </left>
      <right style="thick">
        <color indexed="49"/>
      </right>
      <top/>
      <bottom style="thin">
        <color indexed="64"/>
      </bottom>
      <diagonal/>
    </border>
    <border>
      <left style="thick">
        <color indexed="49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49"/>
      </left>
      <right style="thin">
        <color indexed="64"/>
      </right>
      <top/>
      <bottom/>
      <diagonal/>
    </border>
    <border>
      <left style="medium">
        <color indexed="49"/>
      </left>
      <right/>
      <top/>
      <bottom/>
      <diagonal/>
    </border>
    <border>
      <left style="medium">
        <color indexed="49"/>
      </left>
      <right/>
      <top style="dotted">
        <color indexed="64"/>
      </top>
      <bottom/>
      <diagonal/>
    </border>
    <border>
      <left/>
      <right style="medium">
        <color indexed="49"/>
      </right>
      <top style="dotted">
        <color indexed="64"/>
      </top>
      <bottom/>
      <diagonal/>
    </border>
    <border>
      <left style="medium">
        <color indexed="49"/>
      </left>
      <right/>
      <top/>
      <bottom style="medium">
        <color indexed="49"/>
      </bottom>
      <diagonal/>
    </border>
    <border>
      <left/>
      <right/>
      <top/>
      <bottom style="medium">
        <color indexed="49"/>
      </bottom>
      <diagonal/>
    </border>
    <border>
      <left/>
      <right style="medium">
        <color indexed="49"/>
      </right>
      <top/>
      <bottom style="medium">
        <color indexed="49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49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77">
    <xf numFmtId="0" fontId="0" fillId="0" borderId="0" xfId="0"/>
    <xf numFmtId="0" fontId="0" fillId="0" borderId="1" xfId="0" applyBorder="1" applyAlignment="1">
      <alignment horizontal="right" vertical="center"/>
    </xf>
    <xf numFmtId="0" fontId="4" fillId="0" borderId="0" xfId="0" applyFont="1" applyAlignment="1">
      <alignment horizontal="center"/>
    </xf>
    <xf numFmtId="0" fontId="0" fillId="0" borderId="0" xfId="0" applyBorder="1"/>
    <xf numFmtId="0" fontId="0" fillId="0" borderId="2" xfId="0" applyBorder="1"/>
    <xf numFmtId="0" fontId="5" fillId="0" borderId="0" xfId="0" applyFont="1" applyAlignment="1">
      <alignment horizontal="center" vertical="center"/>
    </xf>
    <xf numFmtId="0" fontId="0" fillId="0" borderId="3" xfId="0" applyBorder="1"/>
    <xf numFmtId="0" fontId="0" fillId="2" borderId="0" xfId="0" applyFill="1" applyBorder="1" applyAlignment="1" applyProtection="1">
      <alignment horizontal="left"/>
      <protection locked="0"/>
    </xf>
    <xf numFmtId="0" fontId="0" fillId="0" borderId="4" xfId="0" applyBorder="1"/>
    <xf numFmtId="0" fontId="0" fillId="0" borderId="0" xfId="0" applyBorder="1" applyAlignment="1">
      <alignment horizontal="right"/>
    </xf>
    <xf numFmtId="0" fontId="0" fillId="2" borderId="5" xfId="0" applyFill="1" applyBorder="1" applyAlignment="1" applyProtection="1">
      <protection locked="0"/>
    </xf>
    <xf numFmtId="0" fontId="0" fillId="2" borderId="6" xfId="0" applyFill="1" applyBorder="1" applyAlignment="1" applyProtection="1">
      <protection locked="0"/>
    </xf>
    <xf numFmtId="0" fontId="0" fillId="0" borderId="6" xfId="0" applyBorder="1"/>
    <xf numFmtId="0" fontId="0" fillId="0" borderId="7" xfId="0" applyBorder="1"/>
    <xf numFmtId="0" fontId="8" fillId="0" borderId="8" xfId="0" applyFont="1" applyBorder="1"/>
    <xf numFmtId="0" fontId="0" fillId="0" borderId="9" xfId="0" applyBorder="1"/>
    <xf numFmtId="0" fontId="8" fillId="0" borderId="3" xfId="0" applyFont="1" applyBorder="1"/>
    <xf numFmtId="14" fontId="0" fillId="2" borderId="0" xfId="0" applyNumberFormat="1" applyFill="1" applyBorder="1" applyProtection="1">
      <protection locked="0"/>
    </xf>
    <xf numFmtId="0" fontId="2" fillId="0" borderId="3" xfId="0" applyFont="1" applyBorder="1"/>
    <xf numFmtId="0" fontId="0" fillId="2" borderId="3" xfId="0" applyFill="1" applyBorder="1" applyAlignment="1" applyProtection="1">
      <alignment horizontal="left"/>
      <protection locked="0"/>
    </xf>
    <xf numFmtId="0" fontId="0" fillId="0" borderId="8" xfId="0" applyBorder="1"/>
    <xf numFmtId="0" fontId="0" fillId="3" borderId="10" xfId="0" applyFill="1" applyBorder="1" applyAlignment="1">
      <alignment horizontal="center"/>
    </xf>
    <xf numFmtId="0" fontId="0" fillId="3" borderId="11" xfId="0" applyFill="1" applyBorder="1" applyAlignment="1">
      <alignment horizontal="center"/>
    </xf>
    <xf numFmtId="0" fontId="0" fillId="3" borderId="12" xfId="0" applyFill="1" applyBorder="1" applyAlignment="1">
      <alignment horizontal="center"/>
    </xf>
    <xf numFmtId="0" fontId="1" fillId="0" borderId="3" xfId="0" applyFont="1" applyBorder="1"/>
    <xf numFmtId="2" fontId="0" fillId="2" borderId="13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0" fontId="0" fillId="2" borderId="14" xfId="0" applyFill="1" applyBorder="1" applyProtection="1">
      <protection locked="0"/>
    </xf>
    <xf numFmtId="0" fontId="0" fillId="2" borderId="15" xfId="0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2" borderId="7" xfId="0" applyFill="1" applyBorder="1" applyAlignment="1" applyProtection="1">
      <protection locked="0"/>
    </xf>
    <xf numFmtId="0" fontId="0" fillId="0" borderId="5" xfId="0" applyBorder="1"/>
    <xf numFmtId="0" fontId="15" fillId="0" borderId="0" xfId="0" applyFont="1"/>
    <xf numFmtId="0" fontId="5" fillId="0" borderId="0" xfId="0" applyFont="1" applyBorder="1" applyAlignment="1">
      <alignment horizontal="center" vertical="center"/>
    </xf>
    <xf numFmtId="0" fontId="0" fillId="0" borderId="0" xfId="0" applyBorder="1" applyAlignment="1" applyProtection="1">
      <protection locked="0"/>
    </xf>
    <xf numFmtId="0" fontId="0" fillId="2" borderId="0" xfId="0" applyFill="1" applyBorder="1" applyAlignment="1" applyProtection="1">
      <protection locked="0"/>
    </xf>
    <xf numFmtId="4" fontId="2" fillId="2" borderId="0" xfId="0" applyNumberFormat="1" applyFont="1" applyFill="1" applyBorder="1" applyProtection="1">
      <protection locked="0"/>
    </xf>
    <xf numFmtId="49" fontId="2" fillId="2" borderId="0" xfId="0" applyNumberFormat="1" applyFont="1" applyFill="1" applyBorder="1" applyAlignment="1" applyProtection="1">
      <alignment horizontal="center"/>
      <protection locked="0"/>
    </xf>
    <xf numFmtId="49" fontId="2" fillId="2" borderId="4" xfId="0" applyNumberFormat="1" applyFont="1" applyFill="1" applyBorder="1" applyAlignment="1" applyProtection="1">
      <alignment horizontal="center"/>
      <protection locked="0"/>
    </xf>
    <xf numFmtId="0" fontId="0" fillId="0" borderId="1" xfId="0" applyBorder="1" applyAlignment="1">
      <alignment horizontal="center" vertical="center"/>
    </xf>
    <xf numFmtId="0" fontId="0" fillId="4" borderId="3" xfId="0" applyFill="1" applyBorder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0" fillId="4" borderId="0" xfId="0" applyFill="1" applyBorder="1" applyAlignment="1" applyProtection="1">
      <alignment vertical="center"/>
    </xf>
    <xf numFmtId="14" fontId="0" fillId="4" borderId="4" xfId="0" applyNumberFormat="1" applyFill="1" applyBorder="1" applyAlignment="1" applyProtection="1">
      <alignment vertical="center"/>
    </xf>
    <xf numFmtId="0" fontId="0" fillId="0" borderId="0" xfId="0" applyAlignment="1">
      <alignment vertical="center"/>
    </xf>
    <xf numFmtId="14" fontId="0" fillId="2" borderId="34" xfId="0" applyNumberFormat="1" applyFill="1" applyBorder="1" applyAlignment="1" applyProtection="1">
      <alignment horizontal="center" vertical="center"/>
      <protection locked="0"/>
    </xf>
    <xf numFmtId="0" fontId="15" fillId="0" borderId="39" xfId="0" applyFont="1" applyBorder="1" applyAlignment="1">
      <alignment horizontal="right"/>
    </xf>
    <xf numFmtId="0" fontId="15" fillId="0" borderId="0" xfId="0" applyFont="1" applyBorder="1" applyAlignment="1" applyProtection="1">
      <protection locked="0"/>
    </xf>
    <xf numFmtId="167" fontId="15" fillId="6" borderId="40" xfId="0" applyNumberFormat="1" applyFont="1" applyFill="1" applyBorder="1" applyAlignment="1">
      <alignment vertical="center"/>
    </xf>
    <xf numFmtId="0" fontId="15" fillId="0" borderId="41" xfId="0" applyFont="1" applyBorder="1" applyAlignment="1">
      <alignment horizontal="right"/>
    </xf>
    <xf numFmtId="167" fontId="15" fillId="6" borderId="42" xfId="0" applyNumberFormat="1" applyFont="1" applyFill="1" applyBorder="1" applyAlignment="1">
      <alignment vertical="center"/>
    </xf>
    <xf numFmtId="0" fontId="15" fillId="0" borderId="43" xfId="0" applyFont="1" applyBorder="1" applyAlignment="1">
      <alignment horizontal="right"/>
    </xf>
    <xf numFmtId="167" fontId="19" fillId="6" borderId="44" xfId="0" applyNumberFormat="1" applyFont="1" applyFill="1" applyBorder="1" applyAlignment="1">
      <alignment vertical="center"/>
    </xf>
    <xf numFmtId="166" fontId="8" fillId="5" borderId="40" xfId="0" applyNumberFormat="1" applyFont="1" applyFill="1" applyBorder="1" applyProtection="1">
      <protection locked="0"/>
    </xf>
    <xf numFmtId="165" fontId="8" fillId="5" borderId="38" xfId="0" applyNumberFormat="1" applyFont="1" applyFill="1" applyBorder="1" applyAlignment="1" applyProtection="1">
      <alignment vertical="center"/>
      <protection locked="0"/>
    </xf>
    <xf numFmtId="0" fontId="20" fillId="7" borderId="27" xfId="0" applyFont="1" applyFill="1" applyBorder="1" applyAlignment="1">
      <alignment horizontal="center"/>
    </xf>
    <xf numFmtId="0" fontId="15" fillId="0" borderId="35" xfId="0" applyFont="1" applyBorder="1" applyAlignment="1">
      <alignment horizontal="right"/>
    </xf>
    <xf numFmtId="14" fontId="0" fillId="5" borderId="46" xfId="0" applyNumberFormat="1" applyFill="1" applyBorder="1" applyAlignment="1" applyProtection="1">
      <alignment horizontal="center" vertical="center"/>
      <protection locked="0"/>
    </xf>
    <xf numFmtId="14" fontId="20" fillId="2" borderId="51" xfId="0" applyNumberFormat="1" applyFont="1" applyFill="1" applyBorder="1" applyAlignment="1" applyProtection="1">
      <alignment horizontal="center" vertical="center"/>
      <protection locked="0"/>
    </xf>
    <xf numFmtId="14" fontId="20" fillId="2" borderId="34" xfId="0" applyNumberFormat="1" applyFont="1" applyFill="1" applyBorder="1" applyAlignment="1" applyProtection="1">
      <alignment horizontal="center" vertical="center"/>
      <protection locked="0"/>
    </xf>
    <xf numFmtId="0" fontId="15" fillId="0" borderId="0" xfId="0" applyFont="1" applyBorder="1" applyAlignment="1">
      <alignment vertical="center"/>
    </xf>
    <xf numFmtId="0" fontId="20" fillId="0" borderId="52" xfId="0" applyFont="1" applyFill="1" applyBorder="1" applyAlignment="1">
      <alignment horizontal="right" vertical="center"/>
    </xf>
    <xf numFmtId="164" fontId="20" fillId="6" borderId="53" xfId="0" applyNumberFormat="1" applyFont="1" applyFill="1" applyBorder="1" applyAlignment="1">
      <alignment vertical="center"/>
    </xf>
    <xf numFmtId="165" fontId="20" fillId="6" borderId="54" xfId="0" applyNumberFormat="1" applyFont="1" applyFill="1" applyBorder="1" applyAlignment="1">
      <alignment vertical="center"/>
    </xf>
    <xf numFmtId="166" fontId="15" fillId="5" borderId="45" xfId="0" applyNumberFormat="1" applyFont="1" applyFill="1" applyBorder="1" applyAlignment="1" applyProtection="1">
      <alignment horizontal="right"/>
      <protection locked="0"/>
    </xf>
    <xf numFmtId="14" fontId="21" fillId="5" borderId="27" xfId="0" applyNumberFormat="1" applyFont="1" applyFill="1" applyBorder="1" applyAlignment="1" applyProtection="1">
      <alignment horizontal="center"/>
      <protection locked="0"/>
    </xf>
    <xf numFmtId="0" fontId="21" fillId="5" borderId="27" xfId="0" applyNumberFormat="1" applyFont="1" applyFill="1" applyBorder="1" applyAlignment="1" applyProtection="1">
      <protection locked="0"/>
    </xf>
    <xf numFmtId="169" fontId="21" fillId="5" borderId="27" xfId="0" applyNumberFormat="1" applyFont="1" applyFill="1" applyBorder="1" applyAlignment="1" applyProtection="1">
      <alignment horizontal="center"/>
      <protection locked="0"/>
    </xf>
    <xf numFmtId="0" fontId="21" fillId="5" borderId="27" xfId="0" applyFont="1" applyFill="1" applyBorder="1" applyProtection="1">
      <protection locked="0"/>
    </xf>
    <xf numFmtId="164" fontId="21" fillId="6" borderId="27" xfId="0" applyNumberFormat="1" applyFont="1" applyFill="1" applyBorder="1" applyProtection="1">
      <protection locked="0"/>
    </xf>
    <xf numFmtId="164" fontId="21" fillId="6" borderId="27" xfId="0" applyNumberFormat="1" applyFont="1" applyFill="1" applyBorder="1"/>
    <xf numFmtId="164" fontId="21" fillId="5" borderId="27" xfId="0" applyNumberFormat="1" applyFont="1" applyFill="1" applyBorder="1" applyProtection="1">
      <protection locked="0"/>
    </xf>
    <xf numFmtId="165" fontId="21" fillId="6" borderId="27" xfId="0" applyNumberFormat="1" applyFont="1" applyFill="1" applyBorder="1"/>
    <xf numFmtId="0" fontId="0" fillId="0" borderId="0" xfId="0" applyProtection="1"/>
    <xf numFmtId="0" fontId="3" fillId="0" borderId="22" xfId="0" applyFont="1" applyBorder="1" applyAlignment="1" applyProtection="1">
      <alignment horizontal="center" vertical="top"/>
    </xf>
    <xf numFmtId="0" fontId="3" fillId="0" borderId="23" xfId="0" applyFont="1" applyBorder="1" applyAlignment="1" applyProtection="1"/>
    <xf numFmtId="0" fontId="3" fillId="0" borderId="24" xfId="0" applyFont="1" applyBorder="1" applyProtection="1"/>
    <xf numFmtId="0" fontId="3" fillId="0" borderId="25" xfId="0" applyFont="1" applyBorder="1" applyAlignment="1" applyProtection="1">
      <alignment horizontal="center" vertical="center" wrapText="1"/>
    </xf>
    <xf numFmtId="0" fontId="3" fillId="0" borderId="25" xfId="0" applyFont="1" applyBorder="1" applyAlignment="1" applyProtection="1">
      <alignment horizontal="center"/>
    </xf>
    <xf numFmtId="0" fontId="3" fillId="0" borderId="30" xfId="0" applyFont="1" applyBorder="1" applyAlignment="1" applyProtection="1">
      <alignment horizontal="center"/>
    </xf>
    <xf numFmtId="0" fontId="3" fillId="0" borderId="26" xfId="0" applyFont="1" applyBorder="1" applyAlignment="1" applyProtection="1">
      <alignment horizontal="center"/>
    </xf>
    <xf numFmtId="0" fontId="3" fillId="0" borderId="27" xfId="0" applyFont="1" applyBorder="1" applyAlignment="1" applyProtection="1">
      <alignment horizontal="center"/>
    </xf>
    <xf numFmtId="0" fontId="3" fillId="0" borderId="31" xfId="0" applyFont="1" applyBorder="1" applyAlignment="1" applyProtection="1">
      <alignment horizontal="center"/>
    </xf>
    <xf numFmtId="0" fontId="9" fillId="0" borderId="28" xfId="0" applyFont="1" applyBorder="1" applyAlignment="1" applyProtection="1">
      <alignment vertical="center"/>
    </xf>
    <xf numFmtId="0" fontId="9" fillId="2" borderId="47" xfId="0" applyNumberFormat="1" applyFont="1" applyFill="1" applyBorder="1" applyAlignment="1" applyProtection="1">
      <alignment horizontal="left" vertical="center"/>
    </xf>
    <xf numFmtId="169" fontId="9" fillId="2" borderId="47" xfId="0" applyNumberFormat="1" applyFont="1" applyFill="1" applyBorder="1" applyAlignment="1" applyProtection="1">
      <alignment horizontal="center" vertical="center"/>
    </xf>
    <xf numFmtId="49" fontId="8" fillId="2" borderId="28" xfId="0" applyNumberFormat="1" applyFont="1" applyFill="1" applyBorder="1" applyAlignment="1" applyProtection="1">
      <alignment horizontal="center" vertical="center"/>
    </xf>
    <xf numFmtId="0" fontId="9" fillId="0" borderId="29" xfId="0" applyFont="1" applyBorder="1" applyAlignment="1" applyProtection="1">
      <alignment vertical="center"/>
    </xf>
    <xf numFmtId="49" fontId="9" fillId="2" borderId="29" xfId="1" applyNumberFormat="1" applyFont="1" applyFill="1" applyBorder="1" applyAlignment="1" applyProtection="1">
      <alignment horizontal="left" vertical="center"/>
    </xf>
    <xf numFmtId="169" fontId="9" fillId="2" borderId="29" xfId="1" applyNumberFormat="1" applyFont="1" applyFill="1" applyBorder="1" applyAlignment="1" applyProtection="1">
      <alignment horizontal="center" vertical="center"/>
    </xf>
    <xf numFmtId="49" fontId="8" fillId="2" borderId="29" xfId="0" applyNumberFormat="1" applyFont="1" applyFill="1" applyBorder="1" applyAlignment="1" applyProtection="1">
      <alignment horizontal="center" vertical="center"/>
    </xf>
    <xf numFmtId="0" fontId="9" fillId="2" borderId="29" xfId="0" applyNumberFormat="1" applyFont="1" applyFill="1" applyBorder="1" applyAlignment="1" applyProtection="1">
      <alignment horizontal="left" vertical="center"/>
    </xf>
    <xf numFmtId="169" fontId="9" fillId="2" borderId="29" xfId="0" applyNumberFormat="1" applyFont="1" applyFill="1" applyBorder="1" applyAlignment="1" applyProtection="1">
      <alignment horizontal="center" vertical="center"/>
    </xf>
    <xf numFmtId="169" fontId="0" fillId="0" borderId="0" xfId="0" applyNumberFormat="1" applyProtection="1"/>
    <xf numFmtId="0" fontId="0" fillId="0" borderId="0" xfId="0" applyNumberFormat="1" applyProtection="1"/>
    <xf numFmtId="2" fontId="8" fillId="2" borderId="28" xfId="0" applyNumberFormat="1" applyFont="1" applyFill="1" applyBorder="1" applyAlignment="1" applyProtection="1">
      <alignment horizontal="right" vertical="center"/>
    </xf>
    <xf numFmtId="2" fontId="8" fillId="2" borderId="25" xfId="0" applyNumberFormat="1" applyFont="1" applyFill="1" applyBorder="1" applyAlignment="1" applyProtection="1">
      <alignment horizontal="right" vertical="center"/>
    </xf>
    <xf numFmtId="0" fontId="0" fillId="2" borderId="49" xfId="0" applyFill="1" applyBorder="1" applyProtection="1"/>
    <xf numFmtId="0" fontId="0" fillId="2" borderId="0" xfId="0" applyFill="1" applyBorder="1" applyProtection="1"/>
    <xf numFmtId="2" fontId="8" fillId="0" borderId="27" xfId="0" applyNumberFormat="1" applyFont="1" applyBorder="1" applyProtection="1"/>
    <xf numFmtId="2" fontId="8" fillId="4" borderId="27" xfId="0" applyNumberFormat="1" applyFont="1" applyFill="1" applyBorder="1" applyProtection="1"/>
    <xf numFmtId="2" fontId="8" fillId="4" borderId="31" xfId="0" applyNumberFormat="1" applyFont="1" applyFill="1" applyBorder="1" applyProtection="1"/>
    <xf numFmtId="0" fontId="8" fillId="2" borderId="3" xfId="0" applyFont="1" applyFill="1" applyBorder="1" applyProtection="1"/>
    <xf numFmtId="0" fontId="19" fillId="2" borderId="0" xfId="0" applyFont="1" applyFill="1" applyBorder="1" applyAlignment="1" applyProtection="1">
      <alignment horizontal="left"/>
    </xf>
    <xf numFmtId="0" fontId="8" fillId="2" borderId="0" xfId="0" applyFont="1" applyFill="1" applyBorder="1" applyProtection="1"/>
    <xf numFmtId="2" fontId="8" fillId="4" borderId="27" xfId="0" applyNumberFormat="1" applyFont="1" applyFill="1" applyBorder="1" applyAlignment="1" applyProtection="1">
      <alignment horizontal="right"/>
    </xf>
    <xf numFmtId="2" fontId="8" fillId="4" borderId="31" xfId="0" applyNumberFormat="1" applyFont="1" applyFill="1" applyBorder="1" applyAlignment="1" applyProtection="1">
      <alignment horizontal="right"/>
    </xf>
    <xf numFmtId="0" fontId="0" fillId="2" borderId="3" xfId="0" applyFill="1" applyBorder="1" applyProtection="1"/>
    <xf numFmtId="0" fontId="2" fillId="2" borderId="0" xfId="0" applyFont="1" applyFill="1" applyBorder="1" applyProtection="1"/>
    <xf numFmtId="0" fontId="8" fillId="2" borderId="0" xfId="0" applyFont="1" applyFill="1" applyBorder="1" applyAlignment="1" applyProtection="1">
      <alignment horizontal="right"/>
    </xf>
    <xf numFmtId="0" fontId="0" fillId="2" borderId="4" xfId="0" applyFill="1" applyBorder="1" applyProtection="1"/>
    <xf numFmtId="0" fontId="8" fillId="2" borderId="4" xfId="0" applyFont="1" applyFill="1" applyBorder="1" applyProtection="1"/>
    <xf numFmtId="0" fontId="16" fillId="2" borderId="3" xfId="0" applyFont="1" applyFill="1" applyBorder="1" applyProtection="1"/>
    <xf numFmtId="0" fontId="0" fillId="4" borderId="48" xfId="0" applyFill="1" applyBorder="1" applyProtection="1"/>
    <xf numFmtId="0" fontId="0" fillId="4" borderId="32" xfId="0" applyFill="1" applyBorder="1" applyProtection="1"/>
    <xf numFmtId="0" fontId="0" fillId="4" borderId="0" xfId="0" applyFill="1" applyBorder="1" applyProtection="1"/>
    <xf numFmtId="0" fontId="0" fillId="4" borderId="33" xfId="0" applyFill="1" applyBorder="1" applyProtection="1"/>
    <xf numFmtId="0" fontId="0" fillId="4" borderId="0" xfId="0" applyFill="1" applyBorder="1" applyAlignment="1" applyProtection="1"/>
    <xf numFmtId="0" fontId="0" fillId="4" borderId="33" xfId="0" applyFill="1" applyBorder="1" applyAlignment="1" applyProtection="1"/>
    <xf numFmtId="0" fontId="9" fillId="2" borderId="3" xfId="0" applyFont="1" applyFill="1" applyBorder="1" applyProtection="1"/>
    <xf numFmtId="0" fontId="8" fillId="2" borderId="4" xfId="0" applyFont="1" applyFill="1" applyBorder="1" applyAlignment="1" applyProtection="1">
      <alignment horizontal="center"/>
    </xf>
    <xf numFmtId="0" fontId="18" fillId="2" borderId="5" xfId="0" applyFont="1" applyFill="1" applyBorder="1" applyProtection="1"/>
    <xf numFmtId="0" fontId="0" fillId="2" borderId="6" xfId="0" applyFill="1" applyBorder="1" applyProtection="1"/>
    <xf numFmtId="0" fontId="0" fillId="2" borderId="7" xfId="0" applyFill="1" applyBorder="1" applyProtection="1"/>
    <xf numFmtId="0" fontId="0" fillId="0" borderId="0" xfId="0" applyAlignment="1" applyProtection="1">
      <alignment horizontal="right"/>
    </xf>
    <xf numFmtId="0" fontId="20" fillId="7" borderId="67" xfId="0" applyFont="1" applyFill="1" applyBorder="1" applyAlignment="1">
      <alignment horizontal="center" wrapText="1"/>
    </xf>
    <xf numFmtId="0" fontId="20" fillId="7" borderId="68" xfId="0" applyFont="1" applyFill="1" applyBorder="1" applyAlignment="1">
      <alignment horizontal="center" wrapText="1"/>
    </xf>
    <xf numFmtId="0" fontId="20" fillId="7" borderId="66" xfId="0" applyFont="1" applyFill="1" applyBorder="1" applyAlignment="1">
      <alignment horizontal="center"/>
    </xf>
    <xf numFmtId="0" fontId="21" fillId="0" borderId="25" xfId="0" applyFont="1" applyBorder="1" applyAlignment="1">
      <alignment horizontal="center"/>
    </xf>
    <xf numFmtId="0" fontId="20" fillId="7" borderId="25" xfId="0" applyFont="1" applyFill="1" applyBorder="1" applyAlignment="1">
      <alignment horizontal="center"/>
    </xf>
    <xf numFmtId="0" fontId="5" fillId="0" borderId="0" xfId="0" applyFont="1" applyAlignment="1">
      <alignment horizontal="center" vertical="center"/>
    </xf>
    <xf numFmtId="0" fontId="0" fillId="0" borderId="0" xfId="0"/>
    <xf numFmtId="0" fontId="0" fillId="0" borderId="69" xfId="0" applyBorder="1"/>
    <xf numFmtId="0" fontId="15" fillId="0" borderId="39" xfId="0" applyFont="1" applyBorder="1" applyAlignment="1">
      <alignment horizontal="right" vertical="center"/>
    </xf>
    <xf numFmtId="0" fontId="15" fillId="0" borderId="58" xfId="0" applyFont="1" applyBorder="1" applyAlignment="1"/>
    <xf numFmtId="0" fontId="15" fillId="0" borderId="70" xfId="0" applyFont="1" applyBorder="1" applyAlignment="1">
      <alignment horizontal="right" vertical="center"/>
    </xf>
    <xf numFmtId="0" fontId="15" fillId="0" borderId="50" xfId="0" applyFont="1" applyBorder="1" applyAlignment="1"/>
    <xf numFmtId="0" fontId="19" fillId="0" borderId="55" xfId="0" applyFont="1" applyBorder="1" applyAlignment="1">
      <alignment horizontal="right" vertical="center"/>
    </xf>
    <xf numFmtId="0" fontId="15" fillId="0" borderId="71" xfId="0" applyFont="1" applyBorder="1" applyAlignment="1"/>
    <xf numFmtId="0" fontId="8" fillId="0" borderId="72" xfId="0" applyFont="1" applyBorder="1" applyAlignment="1">
      <alignment horizontal="right"/>
    </xf>
    <xf numFmtId="0" fontId="8" fillId="0" borderId="73" xfId="0" applyFont="1" applyBorder="1" applyAlignment="1"/>
    <xf numFmtId="0" fontId="8" fillId="0" borderId="74" xfId="0" applyFont="1" applyBorder="1" applyAlignment="1"/>
    <xf numFmtId="0" fontId="8" fillId="0" borderId="75" xfId="0" applyFont="1" applyBorder="1" applyAlignment="1">
      <alignment horizontal="right"/>
    </xf>
    <xf numFmtId="0" fontId="8" fillId="0" borderId="76" xfId="0" applyFont="1" applyBorder="1" applyAlignment="1"/>
    <xf numFmtId="0" fontId="8" fillId="0" borderId="77" xfId="0" applyFont="1" applyBorder="1" applyAlignment="1"/>
    <xf numFmtId="0" fontId="15" fillId="0" borderId="78" xfId="0" applyFont="1" applyBorder="1" applyAlignment="1">
      <alignment horizontal="right" vertical="center"/>
    </xf>
    <xf numFmtId="0" fontId="8" fillId="0" borderId="79" xfId="0" applyFont="1" applyBorder="1" applyAlignment="1"/>
    <xf numFmtId="0" fontId="8" fillId="0" borderId="80" xfId="0" applyFont="1" applyBorder="1" applyAlignment="1"/>
    <xf numFmtId="0" fontId="20" fillId="7" borderId="62" xfId="0" applyFont="1" applyFill="1" applyBorder="1" applyAlignment="1">
      <alignment horizontal="center" wrapText="1"/>
    </xf>
    <xf numFmtId="0" fontId="20" fillId="7" borderId="63" xfId="0" applyFont="1" applyFill="1" applyBorder="1" applyAlignment="1">
      <alignment horizontal="center" wrapText="1"/>
    </xf>
    <xf numFmtId="0" fontId="20" fillId="7" borderId="64" xfId="0" applyFont="1" applyFill="1" applyBorder="1" applyAlignment="1">
      <alignment horizontal="center"/>
    </xf>
    <xf numFmtId="0" fontId="20" fillId="7" borderId="65" xfId="0" applyFont="1" applyFill="1" applyBorder="1" applyAlignment="1">
      <alignment horizontal="center"/>
    </xf>
    <xf numFmtId="0" fontId="21" fillId="7" borderId="25" xfId="0" applyFont="1" applyFill="1" applyBorder="1" applyAlignment="1">
      <alignment horizontal="center"/>
    </xf>
    <xf numFmtId="0" fontId="20" fillId="7" borderId="66" xfId="0" applyFont="1" applyFill="1" applyBorder="1" applyAlignment="1">
      <alignment horizontal="center" wrapText="1"/>
    </xf>
    <xf numFmtId="0" fontId="20" fillId="7" borderId="25" xfId="0" applyFont="1" applyFill="1" applyBorder="1" applyAlignment="1">
      <alignment horizontal="center" wrapText="1"/>
    </xf>
    <xf numFmtId="0" fontId="23" fillId="5" borderId="105" xfId="0" applyFont="1" applyFill="1" applyBorder="1" applyAlignment="1" applyProtection="1">
      <alignment horizontal="center" vertical="center"/>
      <protection locked="0"/>
    </xf>
    <xf numFmtId="0" fontId="23" fillId="0" borderId="57" xfId="0" applyFont="1" applyBorder="1" applyAlignment="1" applyProtection="1">
      <alignment horizontal="center" vertical="center"/>
      <protection locked="0"/>
    </xf>
    <xf numFmtId="0" fontId="15" fillId="5" borderId="58" xfId="0" applyFont="1" applyFill="1" applyBorder="1" applyAlignment="1" applyProtection="1">
      <protection locked="0"/>
    </xf>
    <xf numFmtId="0" fontId="15" fillId="0" borderId="40" xfId="0" applyFont="1" applyBorder="1" applyAlignment="1" applyProtection="1">
      <protection locked="0"/>
    </xf>
    <xf numFmtId="0" fontId="15" fillId="5" borderId="36" xfId="0" applyFont="1" applyFill="1" applyBorder="1" applyAlignment="1" applyProtection="1">
      <protection locked="0"/>
    </xf>
    <xf numFmtId="0" fontId="15" fillId="0" borderId="37" xfId="0" applyFont="1" applyBorder="1" applyAlignment="1" applyProtection="1">
      <protection locked="0"/>
    </xf>
    <xf numFmtId="11" fontId="15" fillId="5" borderId="56" xfId="0" applyNumberFormat="1" applyFont="1" applyFill="1" applyBorder="1" applyAlignment="1" applyProtection="1">
      <protection locked="0"/>
    </xf>
    <xf numFmtId="0" fontId="15" fillId="0" borderId="38" xfId="0" applyFont="1" applyBorder="1" applyAlignment="1" applyProtection="1">
      <protection locked="0"/>
    </xf>
    <xf numFmtId="0" fontId="15" fillId="5" borderId="59" xfId="0" applyFont="1" applyFill="1" applyBorder="1" applyAlignment="1" applyProtection="1">
      <alignment wrapText="1"/>
      <protection locked="0"/>
    </xf>
    <xf numFmtId="0" fontId="0" fillId="0" borderId="60" xfId="0" applyBorder="1" applyAlignment="1" applyProtection="1">
      <alignment wrapText="1"/>
      <protection locked="0"/>
    </xf>
    <xf numFmtId="0" fontId="20" fillId="7" borderId="61" xfId="0" applyFont="1" applyFill="1" applyBorder="1" applyAlignment="1">
      <alignment horizontal="center"/>
    </xf>
    <xf numFmtId="0" fontId="0" fillId="4" borderId="8" xfId="0" applyFill="1" applyBorder="1" applyAlignment="1">
      <alignment horizontal="center"/>
    </xf>
    <xf numFmtId="0" fontId="0" fillId="4" borderId="9" xfId="0" applyFill="1" applyBorder="1" applyAlignment="1">
      <alignment horizontal="center"/>
    </xf>
    <xf numFmtId="0" fontId="0" fillId="4" borderId="83" xfId="0" applyFill="1" applyBorder="1" applyAlignment="1">
      <alignment horizontal="center"/>
    </xf>
    <xf numFmtId="0" fontId="9" fillId="0" borderId="90" xfId="0" applyFont="1" applyBorder="1" applyAlignment="1">
      <alignment horizontal="center"/>
    </xf>
    <xf numFmtId="0" fontId="9" fillId="0" borderId="86" xfId="0" applyFont="1" applyBorder="1" applyAlignment="1">
      <alignment horizontal="center"/>
    </xf>
    <xf numFmtId="0" fontId="0" fillId="0" borderId="86" xfId="0" applyBorder="1" applyAlignment="1"/>
    <xf numFmtId="0" fontId="0" fillId="0" borderId="86" xfId="0" applyBorder="1" applyAlignment="1">
      <alignment horizontal="center"/>
    </xf>
    <xf numFmtId="0" fontId="0" fillId="0" borderId="87" xfId="0" applyBorder="1" applyAlignment="1">
      <alignment horizontal="center"/>
    </xf>
    <xf numFmtId="0" fontId="0" fillId="2" borderId="3" xfId="0" applyFill="1" applyBorder="1" applyAlignment="1" applyProtection="1">
      <protection locked="0"/>
    </xf>
    <xf numFmtId="0" fontId="0" fillId="2" borderId="0" xfId="0" applyFill="1" applyBorder="1" applyAlignment="1" applyProtection="1">
      <protection locked="0"/>
    </xf>
    <xf numFmtId="0" fontId="0" fillId="2" borderId="4" xfId="0" applyFill="1" applyBorder="1" applyAlignment="1" applyProtection="1">
      <protection locked="0"/>
    </xf>
    <xf numFmtId="0" fontId="2" fillId="2" borderId="5" xfId="0" applyFont="1" applyFill="1" applyBorder="1" applyAlignment="1" applyProtection="1">
      <alignment horizontal="left"/>
      <protection locked="0"/>
    </xf>
    <xf numFmtId="0" fontId="2" fillId="0" borderId="0" xfId="0" applyFont="1" applyBorder="1" applyAlignment="1">
      <alignment horizontal="left"/>
    </xf>
    <xf numFmtId="0" fontId="2" fillId="0" borderId="6" xfId="0" applyFont="1" applyBorder="1" applyAlignment="1">
      <alignment horizontal="left"/>
    </xf>
    <xf numFmtId="0" fontId="2" fillId="0" borderId="7" xfId="0" applyFont="1" applyBorder="1" applyAlignment="1">
      <alignment horizontal="left"/>
    </xf>
    <xf numFmtId="0" fontId="0" fillId="2" borderId="51" xfId="0" applyFill="1" applyBorder="1" applyAlignment="1" applyProtection="1">
      <protection locked="0"/>
    </xf>
    <xf numFmtId="0" fontId="0" fillId="2" borderId="88" xfId="0" applyFill="1" applyBorder="1" applyAlignment="1" applyProtection="1">
      <protection locked="0"/>
    </xf>
    <xf numFmtId="0" fontId="0" fillId="2" borderId="85" xfId="0" applyFill="1" applyBorder="1" applyAlignment="1" applyProtection="1">
      <protection locked="0"/>
    </xf>
    <xf numFmtId="0" fontId="0" fillId="2" borderId="89" xfId="0" applyFill="1" applyBorder="1" applyAlignment="1" applyProtection="1">
      <protection locked="0"/>
    </xf>
    <xf numFmtId="0" fontId="0" fillId="0" borderId="85" xfId="0" applyBorder="1" applyAlignment="1"/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2" borderId="0" xfId="0" applyFill="1" applyBorder="1" applyAlignment="1" applyProtection="1">
      <alignment horizontal="left"/>
      <protection locked="0"/>
    </xf>
    <xf numFmtId="0" fontId="0" fillId="2" borderId="4" xfId="0" applyFill="1" applyBorder="1" applyAlignment="1" applyProtection="1">
      <alignment horizontal="left"/>
      <protection locked="0"/>
    </xf>
    <xf numFmtId="0" fontId="0" fillId="2" borderId="84" xfId="0" applyFill="1" applyBorder="1" applyAlignment="1" applyProtection="1">
      <alignment horizontal="right"/>
      <protection locked="0"/>
    </xf>
    <xf numFmtId="0" fontId="0" fillId="2" borderId="85" xfId="0" applyFill="1" applyBorder="1" applyAlignment="1" applyProtection="1">
      <alignment horizontal="right"/>
      <protection locked="0"/>
    </xf>
    <xf numFmtId="0" fontId="3" fillId="0" borderId="86" xfId="0" applyFont="1" applyBorder="1" applyAlignment="1">
      <alignment horizontal="center"/>
    </xf>
    <xf numFmtId="0" fontId="0" fillId="2" borderId="0" xfId="0" applyFill="1" applyBorder="1" applyAlignment="1" applyProtection="1">
      <alignment horizontal="center"/>
      <protection locked="0"/>
    </xf>
    <xf numFmtId="0" fontId="0" fillId="2" borderId="4" xfId="0" applyFill="1" applyBorder="1" applyAlignment="1" applyProtection="1">
      <alignment horizontal="center"/>
      <protection locked="0"/>
    </xf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4" xfId="0" applyBorder="1" applyAlignment="1">
      <alignment horizontal="center"/>
    </xf>
    <xf numFmtId="0" fontId="0" fillId="2" borderId="84" xfId="0" applyFill="1" applyBorder="1" applyAlignment="1" applyProtection="1">
      <protection locked="0"/>
    </xf>
    <xf numFmtId="11" fontId="20" fillId="2" borderId="0" xfId="0" applyNumberFormat="1" applyFont="1" applyFill="1" applyBorder="1" applyAlignment="1" applyProtection="1">
      <alignment horizontal="left"/>
      <protection locked="0"/>
    </xf>
    <xf numFmtId="0" fontId="20" fillId="2" borderId="0" xfId="0" applyFont="1" applyFill="1" applyBorder="1" applyAlignment="1" applyProtection="1">
      <alignment horizontal="left"/>
      <protection locked="0"/>
    </xf>
    <xf numFmtId="0" fontId="20" fillId="2" borderId="4" xfId="0" applyFont="1" applyFill="1" applyBorder="1" applyAlignment="1" applyProtection="1">
      <alignment horizontal="left"/>
      <protection locked="0"/>
    </xf>
    <xf numFmtId="0" fontId="2" fillId="2" borderId="19" xfId="0" applyFont="1" applyFill="1" applyBorder="1" applyAlignment="1" applyProtection="1">
      <alignment vertical="top" wrapText="1"/>
      <protection locked="0"/>
    </xf>
    <xf numFmtId="0" fontId="2" fillId="2" borderId="20" xfId="0" applyFont="1" applyFill="1" applyBorder="1" applyAlignment="1" applyProtection="1">
      <alignment vertical="top" wrapText="1"/>
      <protection locked="0"/>
    </xf>
    <xf numFmtId="0" fontId="2" fillId="2" borderId="81" xfId="0" applyFont="1" applyFill="1" applyBorder="1" applyAlignment="1" applyProtection="1">
      <alignment vertical="top" wrapText="1"/>
      <protection locked="0"/>
    </xf>
    <xf numFmtId="0" fontId="2" fillId="2" borderId="82" xfId="0" applyFont="1" applyFill="1" applyBorder="1" applyAlignment="1" applyProtection="1">
      <alignment vertical="top" wrapText="1"/>
      <protection locked="0"/>
    </xf>
    <xf numFmtId="0" fontId="2" fillId="2" borderId="21" xfId="0" applyFont="1" applyFill="1" applyBorder="1" applyAlignment="1" applyProtection="1">
      <alignment vertical="top" wrapText="1"/>
      <protection locked="0"/>
    </xf>
    <xf numFmtId="0" fontId="0" fillId="2" borderId="9" xfId="0" applyFill="1" applyBorder="1" applyAlignment="1" applyProtection="1">
      <alignment horizontal="center"/>
      <protection locked="0"/>
    </xf>
    <xf numFmtId="0" fontId="0" fillId="2" borderId="83" xfId="0" applyFill="1" applyBorder="1" applyAlignment="1" applyProtection="1">
      <alignment horizontal="center"/>
      <protection locked="0"/>
    </xf>
    <xf numFmtId="0" fontId="2" fillId="2" borderId="3" xfId="0" applyFont="1" applyFill="1" applyBorder="1" applyAlignment="1" applyProtection="1">
      <protection locked="0"/>
    </xf>
    <xf numFmtId="0" fontId="2" fillId="2" borderId="0" xfId="0" applyFont="1" applyFill="1" applyBorder="1" applyAlignment="1" applyProtection="1">
      <protection locked="0"/>
    </xf>
    <xf numFmtId="49" fontId="6" fillId="2" borderId="0" xfId="0" applyNumberFormat="1" applyFont="1" applyFill="1" applyBorder="1" applyAlignment="1" applyProtection="1">
      <alignment horizontal="center"/>
      <protection locked="0"/>
    </xf>
    <xf numFmtId="49" fontId="0" fillId="2" borderId="4" xfId="0" applyNumberFormat="1" applyFill="1" applyBorder="1" applyAlignment="1" applyProtection="1">
      <alignment horizontal="center"/>
      <protection locked="0"/>
    </xf>
    <xf numFmtId="0" fontId="2" fillId="2" borderId="5" xfId="0" applyFont="1" applyFill="1" applyBorder="1" applyAlignment="1" applyProtection="1">
      <protection locked="0"/>
    </xf>
    <xf numFmtId="0" fontId="2" fillId="2" borderId="6" xfId="0" applyFont="1" applyFill="1" applyBorder="1" applyAlignment="1" applyProtection="1">
      <protection locked="0"/>
    </xf>
    <xf numFmtId="0" fontId="3" fillId="0" borderId="8" xfId="0" applyFont="1" applyBorder="1" applyAlignment="1">
      <alignment horizontal="center"/>
    </xf>
    <xf numFmtId="0" fontId="0" fillId="0" borderId="9" xfId="0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83" xfId="0" applyFont="1" applyBorder="1" applyAlignment="1">
      <alignment horizontal="center"/>
    </xf>
    <xf numFmtId="0" fontId="7" fillId="2" borderId="8" xfId="0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0" fontId="7" fillId="2" borderId="83" xfId="0" applyFont="1" applyFill="1" applyBorder="1" applyAlignment="1">
      <alignment horizontal="center" vertical="center"/>
    </xf>
    <xf numFmtId="49" fontId="2" fillId="2" borderId="0" xfId="0" applyNumberFormat="1" applyFont="1" applyFill="1" applyBorder="1" applyAlignment="1" applyProtection="1">
      <alignment horizontal="left"/>
      <protection locked="0"/>
    </xf>
    <xf numFmtId="49" fontId="2" fillId="2" borderId="4" xfId="0" applyNumberFormat="1" applyFont="1" applyFill="1" applyBorder="1" applyAlignment="1" applyProtection="1">
      <alignment horizontal="left"/>
      <protection locked="0"/>
    </xf>
    <xf numFmtId="2" fontId="8" fillId="2" borderId="28" xfId="0" applyNumberFormat="1" applyFont="1" applyFill="1" applyBorder="1" applyAlignment="1" applyProtection="1">
      <alignment horizontal="right" vertical="center"/>
    </xf>
    <xf numFmtId="0" fontId="0" fillId="0" borderId="25" xfId="0" applyBorder="1" applyAlignment="1" applyProtection="1">
      <alignment horizontal="right" vertical="center"/>
    </xf>
    <xf numFmtId="2" fontId="8" fillId="2" borderId="91" xfId="0" applyNumberFormat="1" applyFont="1" applyFill="1" applyBorder="1" applyAlignment="1" applyProtection="1">
      <alignment horizontal="right" vertical="center"/>
    </xf>
    <xf numFmtId="0" fontId="0" fillId="0" borderId="92" xfId="0" applyBorder="1" applyAlignment="1" applyProtection="1">
      <alignment horizontal="right" vertical="center"/>
    </xf>
    <xf numFmtId="14" fontId="2" fillId="4" borderId="96" xfId="0" applyNumberFormat="1" applyFont="1" applyFill="1" applyBorder="1" applyAlignment="1" applyProtection="1">
      <alignment horizontal="left"/>
    </xf>
    <xf numFmtId="0" fontId="0" fillId="0" borderId="0" xfId="0" applyAlignment="1" applyProtection="1"/>
    <xf numFmtId="0" fontId="0" fillId="0" borderId="96" xfId="0" applyBorder="1" applyAlignment="1" applyProtection="1"/>
    <xf numFmtId="0" fontId="0" fillId="0" borderId="0" xfId="0" applyBorder="1" applyAlignment="1" applyProtection="1"/>
    <xf numFmtId="0" fontId="8" fillId="4" borderId="97" xfId="0" applyFont="1" applyFill="1" applyBorder="1" applyAlignment="1" applyProtection="1">
      <alignment horizontal="center" vertical="center"/>
    </xf>
    <xf numFmtId="0" fontId="0" fillId="3" borderId="86" xfId="0" applyFill="1" applyBorder="1" applyAlignment="1" applyProtection="1">
      <alignment vertical="center"/>
    </xf>
    <xf numFmtId="0" fontId="0" fillId="3" borderId="98" xfId="0" applyFill="1" applyBorder="1" applyAlignment="1" applyProtection="1">
      <alignment vertical="center"/>
    </xf>
    <xf numFmtId="0" fontId="0" fillId="0" borderId="99" xfId="0" applyBorder="1" applyAlignment="1" applyProtection="1">
      <alignment vertical="center"/>
    </xf>
    <xf numFmtId="0" fontId="0" fillId="0" borderId="100" xfId="0" applyBorder="1" applyAlignment="1" applyProtection="1">
      <alignment vertical="center"/>
    </xf>
    <xf numFmtId="0" fontId="0" fillId="0" borderId="101" xfId="0" applyBorder="1" applyAlignment="1" applyProtection="1">
      <alignment vertical="center"/>
    </xf>
    <xf numFmtId="0" fontId="8" fillId="2" borderId="28" xfId="0" applyFont="1" applyFill="1" applyBorder="1" applyAlignment="1" applyProtection="1">
      <alignment horizontal="center" vertical="center"/>
    </xf>
    <xf numFmtId="0" fontId="0" fillId="0" borderId="25" xfId="0" applyBorder="1" applyAlignment="1" applyProtection="1">
      <alignment horizontal="center" vertical="center"/>
    </xf>
    <xf numFmtId="1" fontId="8" fillId="2" borderId="28" xfId="0" applyNumberFormat="1" applyFont="1" applyFill="1" applyBorder="1" applyAlignment="1" applyProtection="1">
      <alignment horizontal="center" vertical="center"/>
    </xf>
    <xf numFmtId="1" fontId="8" fillId="2" borderId="25" xfId="0" applyNumberFormat="1" applyFont="1" applyFill="1" applyBorder="1" applyAlignment="1" applyProtection="1">
      <alignment horizontal="center" vertical="center"/>
    </xf>
    <xf numFmtId="2" fontId="8" fillId="2" borderId="25" xfId="0" applyNumberFormat="1" applyFont="1" applyFill="1" applyBorder="1" applyAlignment="1" applyProtection="1">
      <alignment horizontal="right" vertical="center"/>
    </xf>
    <xf numFmtId="0" fontId="15" fillId="2" borderId="0" xfId="0" applyFont="1" applyFill="1" applyBorder="1" applyAlignment="1" applyProtection="1">
      <alignment horizontal="center"/>
    </xf>
    <xf numFmtId="0" fontId="6" fillId="2" borderId="0" xfId="0" applyFont="1" applyFill="1" applyBorder="1" applyAlignment="1" applyProtection="1">
      <alignment horizontal="center"/>
    </xf>
    <xf numFmtId="0" fontId="6" fillId="2" borderId="4" xfId="0" applyFont="1" applyFill="1" applyBorder="1" applyAlignment="1" applyProtection="1">
      <alignment horizontal="center"/>
    </xf>
    <xf numFmtId="14" fontId="20" fillId="4" borderId="104" xfId="0" applyNumberFormat="1" applyFont="1" applyFill="1" applyBorder="1" applyAlignment="1" applyProtection="1">
      <alignment horizontal="center"/>
    </xf>
    <xf numFmtId="0" fontId="3" fillId="0" borderId="4" xfId="0" applyFont="1" applyBorder="1" applyAlignment="1" applyProtection="1">
      <alignment horizontal="center" vertical="center" wrapText="1"/>
    </xf>
    <xf numFmtId="0" fontId="13" fillId="2" borderId="8" xfId="0" applyFont="1" applyFill="1" applyBorder="1" applyAlignment="1" applyProtection="1">
      <alignment horizontal="center" vertical="center"/>
    </xf>
    <xf numFmtId="0" fontId="13" fillId="2" borderId="9" xfId="0" applyFont="1" applyFill="1" applyBorder="1" applyAlignment="1" applyProtection="1">
      <alignment horizontal="center" vertical="center"/>
    </xf>
    <xf numFmtId="0" fontId="13" fillId="2" borderId="83" xfId="0" applyFont="1" applyFill="1" applyBorder="1" applyAlignment="1" applyProtection="1"/>
    <xf numFmtId="0" fontId="3" fillId="0" borderId="95" xfId="0" applyFont="1" applyBorder="1" applyAlignment="1" applyProtection="1">
      <alignment horizontal="center" vertical="center"/>
    </xf>
    <xf numFmtId="0" fontId="18" fillId="0" borderId="94" xfId="0" applyFont="1" applyBorder="1" applyAlignment="1" applyProtection="1">
      <alignment horizontal="center" vertical="center" textRotation="90" wrapText="1"/>
    </xf>
    <xf numFmtId="0" fontId="18" fillId="0" borderId="25" xfId="0" applyFont="1" applyBorder="1" applyAlignment="1" applyProtection="1">
      <alignment horizontal="center" vertical="center" textRotation="90" wrapText="1"/>
    </xf>
    <xf numFmtId="0" fontId="18" fillId="0" borderId="94" xfId="0" applyFont="1" applyBorder="1" applyAlignment="1" applyProtection="1">
      <alignment horizontal="center" vertical="center" wrapText="1"/>
    </xf>
    <xf numFmtId="0" fontId="18" fillId="0" borderId="25" xfId="0" applyFont="1" applyBorder="1" applyAlignment="1" applyProtection="1">
      <alignment horizontal="center" vertical="center" wrapText="1"/>
    </xf>
    <xf numFmtId="0" fontId="3" fillId="0" borderId="94" xfId="0" applyFont="1" applyBorder="1" applyAlignment="1" applyProtection="1">
      <alignment horizontal="center" vertical="center" wrapText="1"/>
    </xf>
    <xf numFmtId="0" fontId="3" fillId="0" borderId="27" xfId="0" applyFont="1" applyBorder="1" applyAlignment="1" applyProtection="1">
      <alignment horizontal="center"/>
    </xf>
    <xf numFmtId="0" fontId="3" fillId="0" borderId="102" xfId="0" applyFont="1" applyBorder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0" fillId="0" borderId="103" xfId="0" applyBorder="1" applyAlignment="1" applyProtection="1">
      <alignment horizontal="center" vertical="center"/>
    </xf>
    <xf numFmtId="0" fontId="0" fillId="0" borderId="102" xfId="0" applyBorder="1" applyAlignment="1" applyProtection="1">
      <alignment horizontal="center" vertical="center"/>
    </xf>
    <xf numFmtId="0" fontId="3" fillId="0" borderId="102" xfId="0" applyFont="1" applyBorder="1" applyAlignment="1" applyProtection="1">
      <alignment horizontal="center"/>
    </xf>
    <xf numFmtId="0" fontId="3" fillId="0" borderId="0" xfId="0" applyFont="1" applyBorder="1" applyAlignment="1" applyProtection="1">
      <alignment horizontal="center"/>
    </xf>
    <xf numFmtId="0" fontId="3" fillId="0" borderId="103" xfId="0" applyFont="1" applyBorder="1" applyAlignment="1" applyProtection="1">
      <alignment horizontal="center"/>
    </xf>
    <xf numFmtId="0" fontId="0" fillId="0" borderId="102" xfId="0" applyBorder="1" applyAlignment="1" applyProtection="1"/>
    <xf numFmtId="0" fontId="0" fillId="0" borderId="103" xfId="0" applyBorder="1" applyAlignment="1" applyProtection="1"/>
    <xf numFmtId="168" fontId="9" fillId="0" borderId="93" xfId="0" applyNumberFormat="1" applyFont="1" applyBorder="1" applyAlignment="1" applyProtection="1">
      <alignment horizontal="center" vertical="center"/>
    </xf>
    <xf numFmtId="0" fontId="0" fillId="0" borderId="22" xfId="0" applyBorder="1" applyAlignment="1" applyProtection="1">
      <alignment horizontal="center" vertical="center"/>
    </xf>
  </cellXfs>
  <cellStyles count="2">
    <cellStyle name="Čárka" xfId="1" builtinId="3"/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270113</xdr:colOff>
      <xdr:row>62</xdr:row>
      <xdr:rowOff>21324</xdr:rowOff>
    </xdr:from>
    <xdr:to>
      <xdr:col>8</xdr:col>
      <xdr:colOff>618358</xdr:colOff>
      <xdr:row>70</xdr:row>
      <xdr:rowOff>78918</xdr:rowOff>
    </xdr:to>
    <xdr:pic>
      <xdr:nvPicPr>
        <xdr:cNvPr id="2" name="Obrázek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94665" y="9397052"/>
          <a:ext cx="5608320" cy="136550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11</xdr:col>
      <xdr:colOff>0</xdr:colOff>
      <xdr:row>1</xdr:row>
      <xdr:rowOff>314325</xdr:rowOff>
    </xdr:to>
    <xdr:sp macro="" textlink="">
      <xdr:nvSpPr>
        <xdr:cNvPr id="6162" name="AutoShape 18"/>
        <xdr:cNvSpPr>
          <a:spLocks noChangeArrowheads="1"/>
        </xdr:cNvSpPr>
      </xdr:nvSpPr>
      <xdr:spPr bwMode="auto">
        <a:xfrm>
          <a:off x="0" y="0"/>
          <a:ext cx="6286500" cy="314325"/>
        </a:xfrm>
        <a:prstGeom prst="roundRect">
          <a:avLst>
            <a:gd name="adj" fmla="val 16667"/>
          </a:avLst>
        </a:prstGeom>
        <a:solidFill>
          <a:srgbClr xmlns:mc="http://schemas.openxmlformats.org/markup-compatibility/2006" xmlns:a14="http://schemas.microsoft.com/office/drawing/2010/main" val="33CCCC" mc:Ignorable="a14" a14:legacySpreadsheetColorIndex="49"/>
        </a:solidFill>
        <a:ln w="15875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</xdr:spPr>
      <xdr:txBody>
        <a:bodyPr vertOverflow="clip" wrap="square" lIns="45720" tIns="36576" rIns="45720" bIns="36576" anchor="ctr" upright="1"/>
        <a:lstStyle/>
        <a:p>
          <a:pPr algn="ctr" rtl="0">
            <a:defRPr sz="1000"/>
          </a:pPr>
          <a:r>
            <a:rPr lang="cs-CZ" sz="1800" b="1" i="0" u="none" strike="noStrike" baseline="0">
              <a:solidFill>
                <a:srgbClr val="FFFFFF"/>
              </a:solidFill>
              <a:latin typeface="Arial"/>
              <a:cs typeface="Arial"/>
            </a:rPr>
            <a:t>CESTOVNÍ PŘÍKAZ</a:t>
          </a:r>
          <a:endParaRPr lang="cs-CZ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15</xdr:col>
      <xdr:colOff>0</xdr:colOff>
      <xdr:row>1</xdr:row>
      <xdr:rowOff>285750</xdr:rowOff>
    </xdr:to>
    <xdr:sp macro="" textlink="">
      <xdr:nvSpPr>
        <xdr:cNvPr id="5122" name="AutoShape 2"/>
        <xdr:cNvSpPr>
          <a:spLocks noChangeArrowheads="1"/>
        </xdr:cNvSpPr>
      </xdr:nvSpPr>
      <xdr:spPr bwMode="auto">
        <a:xfrm>
          <a:off x="0" y="0"/>
          <a:ext cx="6591300" cy="266700"/>
        </a:xfrm>
        <a:prstGeom prst="roundRect">
          <a:avLst>
            <a:gd name="adj" fmla="val 16667"/>
          </a:avLst>
        </a:prstGeom>
        <a:solidFill>
          <a:srgbClr xmlns:mc="http://schemas.openxmlformats.org/markup-compatibility/2006" xmlns:a14="http://schemas.microsoft.com/office/drawing/2010/main" val="33CCCC" mc:Ignorable="a14" a14:legacySpreadsheetColorIndex="49"/>
        </a:solidFill>
        <a:ln w="15875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</xdr:spPr>
      <xdr:txBody>
        <a:bodyPr vertOverflow="clip" wrap="square" lIns="36576" tIns="32004" rIns="36576" bIns="0" anchor="t" upright="1"/>
        <a:lstStyle/>
        <a:p>
          <a:pPr algn="ctr" rtl="0">
            <a:defRPr sz="1000"/>
          </a:pPr>
          <a:r>
            <a:rPr lang="cs-CZ" sz="1600" b="1" i="0" u="none" strike="noStrike" baseline="0">
              <a:solidFill>
                <a:srgbClr val="FFFFFF"/>
              </a:solidFill>
              <a:latin typeface="Arial"/>
              <a:cs typeface="Arial"/>
            </a:rPr>
            <a:t>VYÚČTOVÁNÍ PRACOVNÍ CESTY</a:t>
          </a:r>
          <a:endParaRPr lang="cs-CZ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342900</xdr:colOff>
      <xdr:row>4</xdr:row>
      <xdr:rowOff>66675</xdr:rowOff>
    </xdr:from>
    <xdr:to>
      <xdr:col>14</xdr:col>
      <xdr:colOff>76200</xdr:colOff>
      <xdr:row>37</xdr:row>
      <xdr:rowOff>152400</xdr:rowOff>
    </xdr:to>
    <xdr:sp macro="" textlink="">
      <xdr:nvSpPr>
        <xdr:cNvPr id="7169" name="Text Box 1"/>
        <xdr:cNvSpPr txBox="1">
          <a:spLocks noChangeArrowheads="1"/>
        </xdr:cNvSpPr>
      </xdr:nvSpPr>
      <xdr:spPr bwMode="auto">
        <a:xfrm>
          <a:off x="2171700" y="714375"/>
          <a:ext cx="6438900" cy="5429250"/>
        </a:xfrm>
        <a:prstGeom prst="rect">
          <a:avLst/>
        </a:prstGeom>
        <a:ln>
          <a:headEnd/>
          <a:tailEnd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wrap="square" lIns="36576" tIns="32004" rIns="0" bIns="0" anchor="t" upright="1"/>
        <a:lstStyle/>
        <a:p>
          <a:pPr algn="l" rtl="0">
            <a:defRPr sz="1000"/>
          </a:pPr>
          <a:r>
            <a:rPr lang="cs-CZ" sz="1600" b="1" i="0" u="sng" strike="noStrike" baseline="0">
              <a:solidFill>
                <a:srgbClr val="000000"/>
              </a:solidFill>
              <a:latin typeface="Arial"/>
              <a:cs typeface="Arial"/>
            </a:rPr>
            <a:t>Pokyny k vyplňování</a:t>
          </a:r>
          <a:endParaRPr lang="cs-CZ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cs-CZ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cs-CZ" sz="1200" b="1" i="0" u="none" strike="noStrike" baseline="0">
              <a:solidFill>
                <a:srgbClr val="000000"/>
              </a:solidFill>
              <a:latin typeface="Arial"/>
              <a:cs typeface="Arial"/>
            </a:rPr>
            <a:t>LIST - KNIHA JÍZD</a:t>
          </a:r>
          <a:endParaRPr lang="cs-CZ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cs-CZ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1. V listu </a:t>
          </a:r>
          <a:r>
            <a:rPr lang="cs-CZ" sz="1000" b="1" i="1" u="none" strike="noStrike" baseline="0">
              <a:solidFill>
                <a:srgbClr val="000000"/>
              </a:solidFill>
              <a:latin typeface="Arial"/>
              <a:cs typeface="Arial"/>
            </a:rPr>
            <a:t>Kniha jízd</a:t>
          </a:r>
          <a:r>
            <a:rPr lang="cs-CZ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vyplnit v záhlaví všechny buńky podbarvené žlutou barvou. </a:t>
          </a:r>
        </a:p>
        <a:p>
          <a:pPr algn="l" rtl="0">
            <a:defRPr sz="1000"/>
          </a:pPr>
          <a:r>
            <a:rPr lang="cs-CZ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2. Do buňky </a:t>
          </a:r>
          <a:r>
            <a:rPr lang="cs-CZ" sz="1000" b="1" i="1" u="none" strike="noStrike" baseline="0">
              <a:solidFill>
                <a:srgbClr val="000000"/>
              </a:solidFill>
              <a:latin typeface="Arial"/>
              <a:cs typeface="Arial"/>
            </a:rPr>
            <a:t>H12</a:t>
          </a:r>
          <a:r>
            <a:rPr lang="cs-CZ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vložit počáteční stav tachometru</a:t>
          </a:r>
        </a:p>
        <a:p>
          <a:pPr algn="l" rtl="0">
            <a:defRPr sz="1000"/>
          </a:pPr>
          <a:r>
            <a:rPr lang="cs-CZ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3. Do tabulky doplnit jednotlivé jízdy. Vzhledem k vazbě na cestovní příkaz je nutné vypsat samostatně jak cestu do místa konání kurzu tak cestu zpět. V rámci evidence km se vyplňuje sloupec </a:t>
          </a:r>
          <a:r>
            <a:rPr lang="cs-CZ" sz="1000" b="1" i="1" u="none" strike="noStrike" baseline="0">
              <a:solidFill>
                <a:srgbClr val="000000"/>
              </a:solidFill>
              <a:latin typeface="Arial"/>
              <a:cs typeface="Arial"/>
            </a:rPr>
            <a:t>UJETO</a:t>
          </a:r>
          <a:r>
            <a:rPr lang="cs-CZ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. Sloupce </a:t>
          </a:r>
          <a:r>
            <a:rPr lang="cs-CZ" sz="1000" b="1" i="1" u="none" strike="noStrike" baseline="0">
              <a:solidFill>
                <a:srgbClr val="000000"/>
              </a:solidFill>
              <a:latin typeface="Arial"/>
              <a:cs typeface="Arial"/>
            </a:rPr>
            <a:t>STAV TACHOMETRU</a:t>
          </a:r>
          <a:r>
            <a:rPr lang="cs-CZ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se dopočítávají. Na začátku každého týdne doporučuji do sloupce </a:t>
          </a:r>
          <a:r>
            <a:rPr lang="cs-CZ" sz="1000" b="1" i="1" u="none" strike="noStrike" baseline="0">
              <a:solidFill>
                <a:srgbClr val="000000"/>
              </a:solidFill>
              <a:latin typeface="Arial"/>
              <a:cs typeface="Arial"/>
            </a:rPr>
            <a:t>H </a:t>
          </a:r>
          <a:r>
            <a:rPr lang="cs-CZ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vložit nový počáteční stav, protože přes víkend auto většinou také jezdilo.Do sloupce účel jízdy zapsát Školení PHARE a příslušné číslo kurzu, který se školil. Tabulka je dimenzována pro zapsání cest maximálně na 20 dnů - jeden kurz.</a:t>
          </a:r>
        </a:p>
        <a:p>
          <a:pPr algn="l" rtl="0">
            <a:defRPr sz="1000"/>
          </a:pPr>
          <a:r>
            <a:rPr lang="cs-CZ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4. Do zápatí tabulky vyplňte datum, kdy jste knihu jízd vyplňovali. Vzhůedem k tomu, že tento datum se přenáší také na cestovní příkaz, může to být nejdříve datum posledního dne kurzu.</a:t>
          </a:r>
        </a:p>
        <a:p>
          <a:pPr algn="l" rtl="0">
            <a:defRPr sz="1000"/>
          </a:pPr>
          <a:endParaRPr lang="cs-CZ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cs-CZ" sz="1200" b="1" i="0" u="none" strike="noStrike" baseline="0">
              <a:solidFill>
                <a:srgbClr val="000000"/>
              </a:solidFill>
              <a:latin typeface="Arial"/>
              <a:cs typeface="Arial"/>
            </a:rPr>
            <a:t>LIST - CESTOVNÍ PŘÍKAZ-strana 1</a:t>
          </a:r>
          <a:endParaRPr lang="cs-CZ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cs-CZ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1. Do řádku </a:t>
          </a:r>
          <a:r>
            <a:rPr lang="cs-CZ" sz="1000" b="1" i="1" u="none" strike="noStrike" baseline="0">
              <a:solidFill>
                <a:srgbClr val="000000"/>
              </a:solidFill>
              <a:latin typeface="Arial"/>
              <a:cs typeface="Arial"/>
            </a:rPr>
            <a:t>10 </a:t>
          </a:r>
          <a:r>
            <a:rPr lang="cs-CZ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vypnit příslušné údaje týkající účelu jízd. Není nutné vyplňovat každý den. Stačí specifikovat jedním řádkem tak, jak je to předvyplněno v šabloně. Stačí pouze upravit již předdefinované hodnoty. </a:t>
          </a:r>
        </a:p>
        <a:p>
          <a:pPr algn="l" rtl="0">
            <a:defRPr sz="1000"/>
          </a:pPr>
          <a:r>
            <a:rPr lang="cs-CZ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2. Do buňky</a:t>
          </a:r>
          <a:r>
            <a:rPr lang="cs-CZ" sz="1000" b="1" i="1" u="none" strike="noStrike" baseline="0">
              <a:solidFill>
                <a:srgbClr val="000000"/>
              </a:solidFill>
              <a:latin typeface="Arial"/>
              <a:cs typeface="Arial"/>
            </a:rPr>
            <a:t> A28</a:t>
          </a:r>
          <a:r>
            <a:rPr lang="cs-CZ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je nutné ručně vepsat částku slovy a to z buňky </a:t>
          </a:r>
          <a:r>
            <a:rPr lang="cs-CZ" sz="1000" b="1" i="1" u="none" strike="noStrike" baseline="0">
              <a:solidFill>
                <a:srgbClr val="000000"/>
              </a:solidFill>
              <a:latin typeface="Arial"/>
              <a:cs typeface="Arial"/>
            </a:rPr>
            <a:t>D26</a:t>
          </a:r>
          <a:r>
            <a:rPr lang="cs-CZ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. </a:t>
          </a:r>
        </a:p>
        <a:p>
          <a:pPr algn="l" rtl="0">
            <a:defRPr sz="1000"/>
          </a:pPr>
          <a:endParaRPr lang="cs-CZ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cs-CZ" sz="1200" b="1" i="0" u="none" strike="noStrike" baseline="0">
              <a:solidFill>
                <a:srgbClr val="000000"/>
              </a:solidFill>
              <a:latin typeface="Arial"/>
              <a:cs typeface="Arial"/>
            </a:rPr>
            <a:t>LIST - CESTOVNÍ PŘÍKAZ-strana 2</a:t>
          </a:r>
        </a:p>
        <a:p>
          <a:pPr algn="l" rtl="0">
            <a:defRPr sz="1000"/>
          </a:pPr>
          <a:r>
            <a:rPr lang="cs-CZ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1. Na tomto listu není potřeba provádět žádné změny. Vše se automaticky doplní.</a:t>
          </a:r>
        </a:p>
        <a:p>
          <a:pPr algn="l" rtl="0">
            <a:defRPr sz="1000"/>
          </a:pPr>
          <a:endParaRPr lang="cs-CZ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cs-CZ"/>
        </a:p>
      </xdr:txBody>
    </xdr:sp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omments" Target="../comments1.xml"/><Relationship Id="rId4" Type="http://schemas.openxmlformats.org/officeDocument/2006/relationships/image" Target="../media/image1.png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comments" Target="../comments2.xml"/><Relationship Id="rId4" Type="http://schemas.openxmlformats.org/officeDocument/2006/relationships/image" Target="../media/image1.png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">
    <tabColor rgb="FFFF0000"/>
    <pageSetUpPr fitToPage="1"/>
  </sheetPr>
  <dimension ref="B1:L61"/>
  <sheetViews>
    <sheetView tabSelected="1" zoomScale="134" zoomScaleNormal="134" workbookViewId="0">
      <selection activeCell="K62" sqref="K62"/>
    </sheetView>
  </sheetViews>
  <sheetFormatPr defaultRowHeight="12.75" x14ac:dyDescent="0.2"/>
  <cols>
    <col min="1" max="1" width="2.7109375" customWidth="1"/>
    <col min="2" max="2" width="9.7109375" customWidth="1"/>
    <col min="3" max="4" width="15.7109375" customWidth="1"/>
    <col min="6" max="6" width="9.85546875" customWidth="1"/>
    <col min="7" max="7" width="15.28515625" customWidth="1"/>
    <col min="8" max="9" width="13.28515625" customWidth="1"/>
    <col min="11" max="11" width="13.85546875" customWidth="1"/>
    <col min="12" max="12" width="2.7109375" customWidth="1"/>
  </cols>
  <sheetData>
    <row r="1" spans="2:11" ht="13.5" thickBot="1" x14ac:dyDescent="0.25"/>
    <row r="2" spans="2:11" ht="12" customHeight="1" x14ac:dyDescent="0.2">
      <c r="C2" s="136" t="s">
        <v>6</v>
      </c>
      <c r="D2" s="137"/>
      <c r="E2" s="137"/>
      <c r="F2" s="5"/>
      <c r="G2" s="145" t="s">
        <v>13</v>
      </c>
      <c r="H2" s="146"/>
      <c r="I2" s="146"/>
      <c r="J2" s="147"/>
      <c r="K2" s="59">
        <v>5.36</v>
      </c>
    </row>
    <row r="3" spans="2:11" ht="12" customHeight="1" x14ac:dyDescent="0.2">
      <c r="C3" s="137"/>
      <c r="D3" s="137"/>
      <c r="E3" s="137"/>
      <c r="F3" s="5"/>
      <c r="G3" s="148" t="s">
        <v>84</v>
      </c>
      <c r="H3" s="149"/>
      <c r="I3" s="149"/>
      <c r="J3" s="150"/>
      <c r="K3" s="70" t="s">
        <v>113</v>
      </c>
    </row>
    <row r="4" spans="2:11" ht="12" customHeight="1" thickBot="1" x14ac:dyDescent="0.25">
      <c r="C4" s="137"/>
      <c r="D4" s="137"/>
      <c r="E4" s="137"/>
      <c r="F4" s="5"/>
      <c r="G4" s="151" t="s">
        <v>123</v>
      </c>
      <c r="H4" s="152"/>
      <c r="I4" s="152"/>
      <c r="J4" s="153"/>
      <c r="K4" s="60">
        <v>39.200000000000003</v>
      </c>
    </row>
    <row r="5" spans="2:11" ht="4.9000000000000004" customHeight="1" thickBot="1" x14ac:dyDescent="0.55000000000000004">
      <c r="B5" s="2"/>
      <c r="C5" s="138"/>
      <c r="D5" s="138"/>
      <c r="E5" s="138"/>
      <c r="F5" s="39"/>
      <c r="G5" s="2"/>
      <c r="H5" s="2"/>
      <c r="I5" s="2"/>
    </row>
    <row r="6" spans="2:11" ht="12" customHeight="1" x14ac:dyDescent="0.2">
      <c r="C6" s="52" t="s">
        <v>7</v>
      </c>
      <c r="D6" s="163" t="s">
        <v>110</v>
      </c>
      <c r="E6" s="164"/>
      <c r="F6" s="53"/>
      <c r="G6" s="38"/>
      <c r="H6" s="139" t="s">
        <v>16</v>
      </c>
      <c r="I6" s="140"/>
      <c r="J6" s="140"/>
      <c r="K6" s="54">
        <v>6.8</v>
      </c>
    </row>
    <row r="7" spans="2:11" ht="23.45" customHeight="1" x14ac:dyDescent="0.2">
      <c r="C7" s="62" t="s">
        <v>95</v>
      </c>
      <c r="D7" s="169" t="s">
        <v>112</v>
      </c>
      <c r="E7" s="170"/>
      <c r="F7" s="53"/>
      <c r="G7" s="38"/>
      <c r="H7" s="141" t="s">
        <v>14</v>
      </c>
      <c r="I7" s="142"/>
      <c r="J7" s="142"/>
      <c r="K7" s="56">
        <f>ROUND(K2*K4/100,2)</f>
        <v>2.1</v>
      </c>
    </row>
    <row r="8" spans="2:11" ht="12" customHeight="1" thickBot="1" x14ac:dyDescent="0.25">
      <c r="C8" s="55" t="s">
        <v>9</v>
      </c>
      <c r="D8" s="165" t="s">
        <v>111</v>
      </c>
      <c r="E8" s="166"/>
      <c r="F8" s="53"/>
      <c r="G8" s="38"/>
      <c r="H8" s="143" t="s">
        <v>15</v>
      </c>
      <c r="I8" s="144"/>
      <c r="J8" s="144"/>
      <c r="K8" s="58">
        <f>K6+K7</f>
        <v>8.9</v>
      </c>
    </row>
    <row r="9" spans="2:11" ht="12" customHeight="1" thickBot="1" x14ac:dyDescent="0.25">
      <c r="C9" s="57" t="s">
        <v>8</v>
      </c>
      <c r="D9" s="167" t="s">
        <v>101</v>
      </c>
      <c r="E9" s="168"/>
      <c r="F9" s="53"/>
      <c r="G9" s="38"/>
    </row>
    <row r="10" spans="2:11" ht="4.9000000000000004" customHeight="1" thickBot="1" x14ac:dyDescent="0.25"/>
    <row r="11" spans="2:11" ht="12" customHeight="1" x14ac:dyDescent="0.2">
      <c r="B11" s="156" t="s">
        <v>0</v>
      </c>
      <c r="C11" s="133" t="s">
        <v>85</v>
      </c>
      <c r="D11" s="133" t="s">
        <v>86</v>
      </c>
      <c r="E11" s="159" t="s">
        <v>87</v>
      </c>
      <c r="F11" s="159" t="s">
        <v>88</v>
      </c>
      <c r="G11" s="133" t="s">
        <v>5</v>
      </c>
      <c r="H11" s="171" t="s">
        <v>1</v>
      </c>
      <c r="I11" s="171"/>
      <c r="J11" s="154" t="s">
        <v>4</v>
      </c>
      <c r="K11" s="131" t="s">
        <v>11</v>
      </c>
    </row>
    <row r="12" spans="2:11" ht="12" customHeight="1" x14ac:dyDescent="0.2">
      <c r="B12" s="157"/>
      <c r="C12" s="134"/>
      <c r="D12" s="135"/>
      <c r="E12" s="160"/>
      <c r="F12" s="160"/>
      <c r="G12" s="158"/>
      <c r="H12" s="61" t="s">
        <v>2</v>
      </c>
      <c r="I12" s="61" t="s">
        <v>3</v>
      </c>
      <c r="J12" s="155"/>
      <c r="K12" s="132"/>
    </row>
    <row r="13" spans="2:11" ht="12" customHeight="1" x14ac:dyDescent="0.2">
      <c r="B13" s="71">
        <v>41044</v>
      </c>
      <c r="C13" s="72" t="s">
        <v>114</v>
      </c>
      <c r="D13" s="72" t="s">
        <v>103</v>
      </c>
      <c r="E13" s="73">
        <v>0.33333333333333331</v>
      </c>
      <c r="F13" s="73">
        <v>0.36458333333333331</v>
      </c>
      <c r="G13" s="74" t="s">
        <v>121</v>
      </c>
      <c r="H13" s="75">
        <v>135021</v>
      </c>
      <c r="I13" s="76">
        <f t="shared" ref="I13:I18" si="0">IF(ISBLANK(J13),"",H13+J13)</f>
        <v>135088</v>
      </c>
      <c r="J13" s="77">
        <v>67</v>
      </c>
      <c r="K13" s="78">
        <f t="shared" ref="K13:K18" si="1">IF(ISBLANK(J13),"",$K$8*J13)</f>
        <v>596.30000000000007</v>
      </c>
    </row>
    <row r="14" spans="2:11" ht="12" customHeight="1" x14ac:dyDescent="0.2">
      <c r="B14" s="71">
        <f>B13</f>
        <v>41044</v>
      </c>
      <c r="C14" s="72" t="s">
        <v>103</v>
      </c>
      <c r="D14" s="72" t="s">
        <v>114</v>
      </c>
      <c r="E14" s="73">
        <v>0.71875</v>
      </c>
      <c r="F14" s="73">
        <v>0.75</v>
      </c>
      <c r="G14" s="74" t="s">
        <v>121</v>
      </c>
      <c r="H14" s="75">
        <f>IF(ISBLANK(J14),"",IF(ISBLANK(I13),"",I13))</f>
        <v>135088</v>
      </c>
      <c r="I14" s="76">
        <f t="shared" si="0"/>
        <v>135155</v>
      </c>
      <c r="J14" s="77">
        <v>67</v>
      </c>
      <c r="K14" s="78">
        <f t="shared" si="1"/>
        <v>596.30000000000007</v>
      </c>
    </row>
    <row r="15" spans="2:11" ht="12" customHeight="1" x14ac:dyDescent="0.2">
      <c r="B15" s="71">
        <v>41045</v>
      </c>
      <c r="C15" s="72" t="s">
        <v>114</v>
      </c>
      <c r="D15" s="72" t="s">
        <v>102</v>
      </c>
      <c r="E15" s="73">
        <v>0.64583333333333337</v>
      </c>
      <c r="F15" s="73">
        <v>0.6875</v>
      </c>
      <c r="G15" s="74" t="s">
        <v>122</v>
      </c>
      <c r="H15" s="75">
        <f t="shared" ref="H15:H54" si="2">IF(ISBLANK(J15),"",IF(ISBLANK(I14),"",I14))</f>
        <v>135155</v>
      </c>
      <c r="I15" s="76">
        <f t="shared" si="0"/>
        <v>135213</v>
      </c>
      <c r="J15" s="77">
        <v>58</v>
      </c>
      <c r="K15" s="78">
        <f t="shared" si="1"/>
        <v>516.20000000000005</v>
      </c>
    </row>
    <row r="16" spans="2:11" ht="12" customHeight="1" x14ac:dyDescent="0.2">
      <c r="B16" s="71">
        <f>B15</f>
        <v>41045</v>
      </c>
      <c r="C16" s="72" t="s">
        <v>102</v>
      </c>
      <c r="D16" s="72" t="s">
        <v>114</v>
      </c>
      <c r="E16" s="73">
        <v>0.77083333333333337</v>
      </c>
      <c r="F16" s="73">
        <v>0.8125</v>
      </c>
      <c r="G16" s="74" t="s">
        <v>122</v>
      </c>
      <c r="H16" s="75">
        <f t="shared" si="2"/>
        <v>135213</v>
      </c>
      <c r="I16" s="76">
        <f t="shared" si="0"/>
        <v>135271</v>
      </c>
      <c r="J16" s="77">
        <v>58</v>
      </c>
      <c r="K16" s="78">
        <f t="shared" si="1"/>
        <v>516.20000000000005</v>
      </c>
    </row>
    <row r="17" spans="2:11" ht="12" customHeight="1" x14ac:dyDescent="0.2">
      <c r="B17" s="71"/>
      <c r="C17" s="72"/>
      <c r="D17" s="72"/>
      <c r="E17" s="73"/>
      <c r="F17" s="73"/>
      <c r="G17" s="74"/>
      <c r="H17" s="75"/>
      <c r="I17" s="76" t="str">
        <f t="shared" si="0"/>
        <v/>
      </c>
      <c r="J17" s="77"/>
      <c r="K17" s="78" t="str">
        <f t="shared" si="1"/>
        <v/>
      </c>
    </row>
    <row r="18" spans="2:11" ht="12" customHeight="1" x14ac:dyDescent="0.2">
      <c r="B18" s="71"/>
      <c r="C18" s="72"/>
      <c r="D18" s="72"/>
      <c r="E18" s="73"/>
      <c r="F18" s="73"/>
      <c r="G18" s="74"/>
      <c r="H18" s="75" t="str">
        <f t="shared" si="2"/>
        <v/>
      </c>
      <c r="I18" s="76" t="str">
        <f t="shared" si="0"/>
        <v/>
      </c>
      <c r="J18" s="77"/>
      <c r="K18" s="78" t="str">
        <f t="shared" si="1"/>
        <v/>
      </c>
    </row>
    <row r="19" spans="2:11" ht="12" customHeight="1" x14ac:dyDescent="0.2">
      <c r="B19" s="71"/>
      <c r="C19" s="72"/>
      <c r="D19" s="72"/>
      <c r="E19" s="73"/>
      <c r="F19" s="73"/>
      <c r="G19" s="74"/>
      <c r="H19" s="75" t="str">
        <f t="shared" si="2"/>
        <v/>
      </c>
      <c r="I19" s="76" t="str">
        <f t="shared" ref="I19:I54" si="3">IF(ISBLANK(J19),"",H19+J19)</f>
        <v/>
      </c>
      <c r="J19" s="77"/>
      <c r="K19" s="78" t="str">
        <f t="shared" ref="K19:K39" si="4">IF(ISBLANK(J19),"",$K$8*J19)</f>
        <v/>
      </c>
    </row>
    <row r="20" spans="2:11" ht="12" customHeight="1" x14ac:dyDescent="0.2">
      <c r="B20" s="71"/>
      <c r="C20" s="72"/>
      <c r="D20" s="72"/>
      <c r="E20" s="73"/>
      <c r="F20" s="73"/>
      <c r="G20" s="74"/>
      <c r="H20" s="75" t="str">
        <f t="shared" si="2"/>
        <v/>
      </c>
      <c r="I20" s="76" t="str">
        <f t="shared" si="3"/>
        <v/>
      </c>
      <c r="J20" s="77"/>
      <c r="K20" s="78" t="str">
        <f t="shared" si="4"/>
        <v/>
      </c>
    </row>
    <row r="21" spans="2:11" ht="12" customHeight="1" x14ac:dyDescent="0.2">
      <c r="B21" s="71"/>
      <c r="C21" s="72"/>
      <c r="D21" s="72"/>
      <c r="E21" s="73"/>
      <c r="F21" s="73"/>
      <c r="G21" s="74"/>
      <c r="H21" s="75" t="str">
        <f t="shared" si="2"/>
        <v/>
      </c>
      <c r="I21" s="76" t="str">
        <f t="shared" si="3"/>
        <v/>
      </c>
      <c r="J21" s="77"/>
      <c r="K21" s="78" t="str">
        <f t="shared" si="4"/>
        <v/>
      </c>
    </row>
    <row r="22" spans="2:11" ht="12" customHeight="1" x14ac:dyDescent="0.2">
      <c r="B22" s="71"/>
      <c r="C22" s="72"/>
      <c r="D22" s="72"/>
      <c r="E22" s="73"/>
      <c r="F22" s="73"/>
      <c r="G22" s="74"/>
      <c r="H22" s="75" t="str">
        <f t="shared" si="2"/>
        <v/>
      </c>
      <c r="I22" s="76" t="str">
        <f t="shared" si="3"/>
        <v/>
      </c>
      <c r="J22" s="77"/>
      <c r="K22" s="78" t="str">
        <f t="shared" si="4"/>
        <v/>
      </c>
    </row>
    <row r="23" spans="2:11" ht="12" customHeight="1" x14ac:dyDescent="0.2">
      <c r="B23" s="71"/>
      <c r="C23" s="72"/>
      <c r="D23" s="72"/>
      <c r="E23" s="73"/>
      <c r="F23" s="73"/>
      <c r="G23" s="74"/>
      <c r="H23" s="75" t="str">
        <f t="shared" si="2"/>
        <v/>
      </c>
      <c r="I23" s="76" t="str">
        <f t="shared" si="3"/>
        <v/>
      </c>
      <c r="J23" s="77"/>
      <c r="K23" s="78" t="str">
        <f t="shared" si="4"/>
        <v/>
      </c>
    </row>
    <row r="24" spans="2:11" ht="12" customHeight="1" x14ac:dyDescent="0.2">
      <c r="B24" s="71"/>
      <c r="C24" s="72"/>
      <c r="D24" s="72"/>
      <c r="E24" s="73"/>
      <c r="F24" s="73"/>
      <c r="G24" s="74"/>
      <c r="H24" s="75" t="str">
        <f t="shared" si="2"/>
        <v/>
      </c>
      <c r="I24" s="76" t="str">
        <f t="shared" si="3"/>
        <v/>
      </c>
      <c r="J24" s="77"/>
      <c r="K24" s="78" t="str">
        <f t="shared" si="4"/>
        <v/>
      </c>
    </row>
    <row r="25" spans="2:11" ht="12" customHeight="1" x14ac:dyDescent="0.2">
      <c r="B25" s="71"/>
      <c r="C25" s="72"/>
      <c r="D25" s="72"/>
      <c r="E25" s="73"/>
      <c r="F25" s="73"/>
      <c r="G25" s="74"/>
      <c r="H25" s="75" t="str">
        <f t="shared" si="2"/>
        <v/>
      </c>
      <c r="I25" s="76" t="str">
        <f t="shared" si="3"/>
        <v/>
      </c>
      <c r="J25" s="77"/>
      <c r="K25" s="78" t="str">
        <f t="shared" si="4"/>
        <v/>
      </c>
    </row>
    <row r="26" spans="2:11" ht="12" customHeight="1" x14ac:dyDescent="0.2">
      <c r="B26" s="71"/>
      <c r="C26" s="72"/>
      <c r="D26" s="72"/>
      <c r="E26" s="73"/>
      <c r="F26" s="73"/>
      <c r="G26" s="74"/>
      <c r="H26" s="75" t="str">
        <f t="shared" si="2"/>
        <v/>
      </c>
      <c r="I26" s="76" t="str">
        <f t="shared" si="3"/>
        <v/>
      </c>
      <c r="J26" s="77"/>
      <c r="K26" s="78" t="str">
        <f t="shared" si="4"/>
        <v/>
      </c>
    </row>
    <row r="27" spans="2:11" ht="12" customHeight="1" x14ac:dyDescent="0.2">
      <c r="B27" s="71"/>
      <c r="C27" s="72"/>
      <c r="D27" s="72"/>
      <c r="E27" s="73"/>
      <c r="F27" s="73"/>
      <c r="G27" s="74"/>
      <c r="H27" s="75" t="str">
        <f t="shared" si="2"/>
        <v/>
      </c>
      <c r="I27" s="76" t="str">
        <f t="shared" si="3"/>
        <v/>
      </c>
      <c r="J27" s="77"/>
      <c r="K27" s="78" t="str">
        <f t="shared" si="4"/>
        <v/>
      </c>
    </row>
    <row r="28" spans="2:11" ht="12" customHeight="1" x14ac:dyDescent="0.2">
      <c r="B28" s="71"/>
      <c r="C28" s="72"/>
      <c r="D28" s="72"/>
      <c r="E28" s="73"/>
      <c r="F28" s="73"/>
      <c r="G28" s="74"/>
      <c r="H28" s="75" t="str">
        <f t="shared" si="2"/>
        <v/>
      </c>
      <c r="I28" s="76" t="str">
        <f t="shared" si="3"/>
        <v/>
      </c>
      <c r="J28" s="77"/>
      <c r="K28" s="78" t="str">
        <f t="shared" si="4"/>
        <v/>
      </c>
    </row>
    <row r="29" spans="2:11" ht="12" customHeight="1" x14ac:dyDescent="0.2">
      <c r="B29" s="71"/>
      <c r="C29" s="72"/>
      <c r="D29" s="72"/>
      <c r="E29" s="73"/>
      <c r="F29" s="73"/>
      <c r="G29" s="74"/>
      <c r="H29" s="75" t="str">
        <f t="shared" si="2"/>
        <v/>
      </c>
      <c r="I29" s="76" t="str">
        <f t="shared" si="3"/>
        <v/>
      </c>
      <c r="J29" s="77"/>
      <c r="K29" s="78" t="str">
        <f t="shared" si="4"/>
        <v/>
      </c>
    </row>
    <row r="30" spans="2:11" ht="12" customHeight="1" x14ac:dyDescent="0.2">
      <c r="B30" s="71"/>
      <c r="C30" s="72"/>
      <c r="D30" s="72"/>
      <c r="E30" s="73"/>
      <c r="F30" s="73"/>
      <c r="G30" s="74"/>
      <c r="H30" s="75" t="str">
        <f t="shared" si="2"/>
        <v/>
      </c>
      <c r="I30" s="76" t="str">
        <f t="shared" si="3"/>
        <v/>
      </c>
      <c r="J30" s="77"/>
      <c r="K30" s="78" t="str">
        <f t="shared" si="4"/>
        <v/>
      </c>
    </row>
    <row r="31" spans="2:11" ht="12" customHeight="1" x14ac:dyDescent="0.2">
      <c r="B31" s="71"/>
      <c r="C31" s="72"/>
      <c r="D31" s="72"/>
      <c r="E31" s="73"/>
      <c r="F31" s="73"/>
      <c r="G31" s="74"/>
      <c r="H31" s="75" t="str">
        <f t="shared" si="2"/>
        <v/>
      </c>
      <c r="I31" s="76" t="str">
        <f t="shared" si="3"/>
        <v/>
      </c>
      <c r="J31" s="77"/>
      <c r="K31" s="78" t="str">
        <f t="shared" si="4"/>
        <v/>
      </c>
    </row>
    <row r="32" spans="2:11" ht="12" customHeight="1" x14ac:dyDescent="0.2">
      <c r="B32" s="71"/>
      <c r="C32" s="72"/>
      <c r="D32" s="72"/>
      <c r="E32" s="73"/>
      <c r="F32" s="73"/>
      <c r="G32" s="74"/>
      <c r="H32" s="75" t="str">
        <f t="shared" si="2"/>
        <v/>
      </c>
      <c r="I32" s="76" t="str">
        <f t="shared" si="3"/>
        <v/>
      </c>
      <c r="J32" s="77"/>
      <c r="K32" s="78" t="str">
        <f t="shared" si="4"/>
        <v/>
      </c>
    </row>
    <row r="33" spans="2:11" ht="12" customHeight="1" x14ac:dyDescent="0.2">
      <c r="B33" s="71"/>
      <c r="C33" s="72"/>
      <c r="D33" s="72"/>
      <c r="E33" s="73"/>
      <c r="F33" s="73"/>
      <c r="G33" s="74"/>
      <c r="H33" s="75" t="str">
        <f t="shared" si="2"/>
        <v/>
      </c>
      <c r="I33" s="76" t="str">
        <f t="shared" si="3"/>
        <v/>
      </c>
      <c r="J33" s="77"/>
      <c r="K33" s="78" t="str">
        <f t="shared" si="4"/>
        <v/>
      </c>
    </row>
    <row r="34" spans="2:11" ht="12" customHeight="1" x14ac:dyDescent="0.2">
      <c r="B34" s="71"/>
      <c r="C34" s="72"/>
      <c r="D34" s="72"/>
      <c r="E34" s="73"/>
      <c r="F34" s="73"/>
      <c r="G34" s="74"/>
      <c r="H34" s="75" t="str">
        <f t="shared" si="2"/>
        <v/>
      </c>
      <c r="I34" s="76" t="str">
        <f t="shared" si="3"/>
        <v/>
      </c>
      <c r="J34" s="77"/>
      <c r="K34" s="78" t="str">
        <f t="shared" si="4"/>
        <v/>
      </c>
    </row>
    <row r="35" spans="2:11" ht="12" customHeight="1" x14ac:dyDescent="0.2">
      <c r="B35" s="71"/>
      <c r="C35" s="72"/>
      <c r="D35" s="72"/>
      <c r="E35" s="73"/>
      <c r="F35" s="73"/>
      <c r="G35" s="74"/>
      <c r="H35" s="75" t="str">
        <f t="shared" si="2"/>
        <v/>
      </c>
      <c r="I35" s="76" t="str">
        <f t="shared" si="3"/>
        <v/>
      </c>
      <c r="J35" s="77"/>
      <c r="K35" s="78" t="str">
        <f t="shared" si="4"/>
        <v/>
      </c>
    </row>
    <row r="36" spans="2:11" ht="12" customHeight="1" x14ac:dyDescent="0.2">
      <c r="B36" s="71"/>
      <c r="C36" s="72"/>
      <c r="D36" s="72"/>
      <c r="E36" s="73"/>
      <c r="F36" s="73"/>
      <c r="G36" s="74"/>
      <c r="H36" s="75" t="str">
        <f t="shared" si="2"/>
        <v/>
      </c>
      <c r="I36" s="76" t="str">
        <f t="shared" si="3"/>
        <v/>
      </c>
      <c r="J36" s="77"/>
      <c r="K36" s="78" t="str">
        <f t="shared" si="4"/>
        <v/>
      </c>
    </row>
    <row r="37" spans="2:11" ht="12" customHeight="1" x14ac:dyDescent="0.2">
      <c r="B37" s="71"/>
      <c r="C37" s="72"/>
      <c r="D37" s="72"/>
      <c r="E37" s="73"/>
      <c r="F37" s="73"/>
      <c r="G37" s="74"/>
      <c r="H37" s="75" t="str">
        <f t="shared" si="2"/>
        <v/>
      </c>
      <c r="I37" s="76" t="str">
        <f t="shared" si="3"/>
        <v/>
      </c>
      <c r="J37" s="77"/>
      <c r="K37" s="78" t="str">
        <f t="shared" si="4"/>
        <v/>
      </c>
    </row>
    <row r="38" spans="2:11" ht="12" customHeight="1" x14ac:dyDescent="0.2">
      <c r="B38" s="71"/>
      <c r="C38" s="72"/>
      <c r="D38" s="72"/>
      <c r="E38" s="73"/>
      <c r="F38" s="73"/>
      <c r="G38" s="74"/>
      <c r="H38" s="75" t="str">
        <f t="shared" si="2"/>
        <v/>
      </c>
      <c r="I38" s="76" t="str">
        <f t="shared" si="3"/>
        <v/>
      </c>
      <c r="J38" s="77"/>
      <c r="K38" s="78" t="str">
        <f t="shared" si="4"/>
        <v/>
      </c>
    </row>
    <row r="39" spans="2:11" ht="12" customHeight="1" x14ac:dyDescent="0.2">
      <c r="B39" s="71"/>
      <c r="C39" s="72"/>
      <c r="D39" s="72"/>
      <c r="E39" s="73"/>
      <c r="F39" s="73"/>
      <c r="G39" s="74"/>
      <c r="H39" s="75" t="str">
        <f t="shared" si="2"/>
        <v/>
      </c>
      <c r="I39" s="76" t="str">
        <f t="shared" si="3"/>
        <v/>
      </c>
      <c r="J39" s="77"/>
      <c r="K39" s="78" t="str">
        <f t="shared" si="4"/>
        <v/>
      </c>
    </row>
    <row r="40" spans="2:11" ht="12" customHeight="1" x14ac:dyDescent="0.2">
      <c r="B40" s="71"/>
      <c r="C40" s="72"/>
      <c r="D40" s="72"/>
      <c r="E40" s="73"/>
      <c r="F40" s="73"/>
      <c r="G40" s="74"/>
      <c r="H40" s="75" t="str">
        <f t="shared" si="2"/>
        <v/>
      </c>
      <c r="I40" s="76" t="str">
        <f t="shared" si="3"/>
        <v/>
      </c>
      <c r="J40" s="77"/>
      <c r="K40" s="78" t="str">
        <f t="shared" ref="K40:K54" si="5">IF(ISBLANK(J40),"",$K$8*J40)</f>
        <v/>
      </c>
    </row>
    <row r="41" spans="2:11" ht="12" customHeight="1" x14ac:dyDescent="0.2">
      <c r="B41" s="71"/>
      <c r="C41" s="72"/>
      <c r="D41" s="72"/>
      <c r="E41" s="73"/>
      <c r="F41" s="73"/>
      <c r="G41" s="74"/>
      <c r="H41" s="75" t="str">
        <f t="shared" si="2"/>
        <v/>
      </c>
      <c r="I41" s="76" t="str">
        <f t="shared" si="3"/>
        <v/>
      </c>
      <c r="J41" s="77"/>
      <c r="K41" s="78" t="str">
        <f t="shared" si="5"/>
        <v/>
      </c>
    </row>
    <row r="42" spans="2:11" ht="12" customHeight="1" x14ac:dyDescent="0.2">
      <c r="B42" s="71"/>
      <c r="C42" s="72"/>
      <c r="D42" s="72"/>
      <c r="E42" s="73"/>
      <c r="F42" s="73"/>
      <c r="G42" s="74"/>
      <c r="H42" s="75" t="str">
        <f t="shared" si="2"/>
        <v/>
      </c>
      <c r="I42" s="76" t="str">
        <f t="shared" si="3"/>
        <v/>
      </c>
      <c r="J42" s="77"/>
      <c r="K42" s="78" t="str">
        <f t="shared" si="5"/>
        <v/>
      </c>
    </row>
    <row r="43" spans="2:11" ht="12" customHeight="1" x14ac:dyDescent="0.2">
      <c r="B43" s="71"/>
      <c r="C43" s="72"/>
      <c r="D43" s="72"/>
      <c r="E43" s="73"/>
      <c r="F43" s="73"/>
      <c r="G43" s="74"/>
      <c r="H43" s="75" t="str">
        <f t="shared" si="2"/>
        <v/>
      </c>
      <c r="I43" s="76" t="str">
        <f t="shared" si="3"/>
        <v/>
      </c>
      <c r="J43" s="77"/>
      <c r="K43" s="78" t="str">
        <f t="shared" si="5"/>
        <v/>
      </c>
    </row>
    <row r="44" spans="2:11" ht="12" customHeight="1" x14ac:dyDescent="0.2">
      <c r="B44" s="71"/>
      <c r="C44" s="72"/>
      <c r="D44" s="72"/>
      <c r="E44" s="73"/>
      <c r="F44" s="73"/>
      <c r="G44" s="74"/>
      <c r="H44" s="75" t="str">
        <f t="shared" si="2"/>
        <v/>
      </c>
      <c r="I44" s="76" t="str">
        <f t="shared" si="3"/>
        <v/>
      </c>
      <c r="J44" s="77"/>
      <c r="K44" s="78" t="str">
        <f t="shared" si="5"/>
        <v/>
      </c>
    </row>
    <row r="45" spans="2:11" ht="12" customHeight="1" x14ac:dyDescent="0.2">
      <c r="B45" s="71"/>
      <c r="C45" s="72"/>
      <c r="D45" s="72"/>
      <c r="E45" s="73"/>
      <c r="F45" s="73"/>
      <c r="G45" s="74"/>
      <c r="H45" s="75" t="str">
        <f t="shared" si="2"/>
        <v/>
      </c>
      <c r="I45" s="76" t="str">
        <f t="shared" si="3"/>
        <v/>
      </c>
      <c r="J45" s="77"/>
      <c r="K45" s="78" t="str">
        <f t="shared" si="5"/>
        <v/>
      </c>
    </row>
    <row r="46" spans="2:11" ht="12" customHeight="1" x14ac:dyDescent="0.2">
      <c r="B46" s="71"/>
      <c r="C46" s="72"/>
      <c r="D46" s="72"/>
      <c r="E46" s="73"/>
      <c r="F46" s="73"/>
      <c r="G46" s="74"/>
      <c r="H46" s="75" t="str">
        <f t="shared" si="2"/>
        <v/>
      </c>
      <c r="I46" s="76" t="str">
        <f t="shared" si="3"/>
        <v/>
      </c>
      <c r="J46" s="77"/>
      <c r="K46" s="78" t="str">
        <f t="shared" si="5"/>
        <v/>
      </c>
    </row>
    <row r="47" spans="2:11" ht="12" customHeight="1" x14ac:dyDescent="0.2">
      <c r="B47" s="71"/>
      <c r="C47" s="72"/>
      <c r="D47" s="72"/>
      <c r="E47" s="73"/>
      <c r="F47" s="73"/>
      <c r="G47" s="74"/>
      <c r="H47" s="75" t="str">
        <f t="shared" si="2"/>
        <v/>
      </c>
      <c r="I47" s="76" t="str">
        <f t="shared" si="3"/>
        <v/>
      </c>
      <c r="J47" s="77"/>
      <c r="K47" s="78" t="str">
        <f t="shared" si="5"/>
        <v/>
      </c>
    </row>
    <row r="48" spans="2:11" ht="12" customHeight="1" x14ac:dyDescent="0.2">
      <c r="B48" s="71"/>
      <c r="C48" s="72"/>
      <c r="D48" s="72"/>
      <c r="E48" s="73"/>
      <c r="F48" s="73"/>
      <c r="G48" s="74"/>
      <c r="H48" s="75" t="str">
        <f t="shared" si="2"/>
        <v/>
      </c>
      <c r="I48" s="76" t="str">
        <f t="shared" si="3"/>
        <v/>
      </c>
      <c r="J48" s="77"/>
      <c r="K48" s="78" t="str">
        <f t="shared" si="5"/>
        <v/>
      </c>
    </row>
    <row r="49" spans="2:12" ht="12" customHeight="1" x14ac:dyDescent="0.2">
      <c r="B49" s="71"/>
      <c r="C49" s="72"/>
      <c r="D49" s="72"/>
      <c r="E49" s="73"/>
      <c r="F49" s="73"/>
      <c r="G49" s="74"/>
      <c r="H49" s="75" t="str">
        <f t="shared" si="2"/>
        <v/>
      </c>
      <c r="I49" s="76" t="str">
        <f t="shared" si="3"/>
        <v/>
      </c>
      <c r="J49" s="77"/>
      <c r="K49" s="78" t="str">
        <f t="shared" si="5"/>
        <v/>
      </c>
    </row>
    <row r="50" spans="2:12" ht="12" customHeight="1" x14ac:dyDescent="0.2">
      <c r="B50" s="71"/>
      <c r="C50" s="72"/>
      <c r="D50" s="72"/>
      <c r="E50" s="73"/>
      <c r="F50" s="73"/>
      <c r="G50" s="74"/>
      <c r="H50" s="75" t="str">
        <f t="shared" si="2"/>
        <v/>
      </c>
      <c r="I50" s="76" t="str">
        <f t="shared" si="3"/>
        <v/>
      </c>
      <c r="J50" s="77"/>
      <c r="K50" s="78" t="str">
        <f t="shared" si="5"/>
        <v/>
      </c>
    </row>
    <row r="51" spans="2:12" ht="12" customHeight="1" x14ac:dyDescent="0.2">
      <c r="B51" s="71"/>
      <c r="C51" s="72"/>
      <c r="D51" s="72"/>
      <c r="E51" s="73"/>
      <c r="F51" s="73"/>
      <c r="G51" s="74"/>
      <c r="H51" s="75" t="str">
        <f t="shared" si="2"/>
        <v/>
      </c>
      <c r="I51" s="76" t="str">
        <f t="shared" si="3"/>
        <v/>
      </c>
      <c r="J51" s="77"/>
      <c r="K51" s="78" t="str">
        <f t="shared" si="5"/>
        <v/>
      </c>
    </row>
    <row r="52" spans="2:12" ht="12" customHeight="1" x14ac:dyDescent="0.2">
      <c r="B52" s="71"/>
      <c r="C52" s="72"/>
      <c r="D52" s="72"/>
      <c r="E52" s="73"/>
      <c r="F52" s="73"/>
      <c r="G52" s="74"/>
      <c r="H52" s="75" t="str">
        <f t="shared" si="2"/>
        <v/>
      </c>
      <c r="I52" s="76" t="str">
        <f t="shared" si="3"/>
        <v/>
      </c>
      <c r="J52" s="77"/>
      <c r="K52" s="78" t="str">
        <f t="shared" si="5"/>
        <v/>
      </c>
    </row>
    <row r="53" spans="2:12" ht="12" customHeight="1" x14ac:dyDescent="0.2">
      <c r="B53" s="71"/>
      <c r="C53" s="72"/>
      <c r="D53" s="72"/>
      <c r="E53" s="73"/>
      <c r="F53" s="73"/>
      <c r="G53" s="74"/>
      <c r="H53" s="75" t="str">
        <f t="shared" si="2"/>
        <v/>
      </c>
      <c r="I53" s="76" t="str">
        <f t="shared" si="3"/>
        <v/>
      </c>
      <c r="J53" s="77"/>
      <c r="K53" s="78" t="str">
        <f t="shared" si="5"/>
        <v/>
      </c>
    </row>
    <row r="54" spans="2:12" ht="12" customHeight="1" x14ac:dyDescent="0.2">
      <c r="B54" s="71"/>
      <c r="C54" s="72"/>
      <c r="D54" s="72"/>
      <c r="E54" s="73"/>
      <c r="F54" s="73"/>
      <c r="G54" s="74"/>
      <c r="H54" s="75" t="str">
        <f t="shared" si="2"/>
        <v/>
      </c>
      <c r="I54" s="76" t="str">
        <f t="shared" si="3"/>
        <v/>
      </c>
      <c r="J54" s="77"/>
      <c r="K54" s="78" t="str">
        <f t="shared" si="5"/>
        <v/>
      </c>
    </row>
    <row r="55" spans="2:12" ht="12" customHeight="1" thickBot="1" x14ac:dyDescent="0.25">
      <c r="B55" s="38"/>
      <c r="C55" s="38"/>
      <c r="D55" s="38"/>
      <c r="E55" s="38"/>
      <c r="F55" s="38"/>
      <c r="G55" s="38"/>
      <c r="H55" s="66"/>
      <c r="I55" s="67" t="s">
        <v>12</v>
      </c>
      <c r="J55" s="68">
        <f>SUM(J13:J54)</f>
        <v>250</v>
      </c>
      <c r="K55" s="69">
        <f>SUM(K13:K54)</f>
        <v>2225</v>
      </c>
      <c r="L55" s="4"/>
    </row>
    <row r="56" spans="2:12" ht="4.9000000000000004" customHeight="1" thickBot="1" x14ac:dyDescent="0.25"/>
    <row r="57" spans="2:12" ht="24" customHeight="1" thickBot="1" x14ac:dyDescent="0.25">
      <c r="B57" s="45" t="s">
        <v>94</v>
      </c>
      <c r="C57" s="63">
        <v>41116</v>
      </c>
      <c r="F57" s="40"/>
      <c r="G57" s="1" t="s">
        <v>10</v>
      </c>
      <c r="H57" s="161" t="s">
        <v>110</v>
      </c>
      <c r="I57" s="162"/>
    </row>
    <row r="58" spans="2:12" ht="13.15" customHeight="1" x14ac:dyDescent="0.2"/>
    <row r="59" spans="2:12" ht="13.15" customHeight="1" x14ac:dyDescent="0.2"/>
    <row r="60" spans="2:12" ht="13.15" customHeight="1" x14ac:dyDescent="0.2"/>
    <row r="61" spans="2:12" ht="13.15" customHeight="1" x14ac:dyDescent="0.2"/>
  </sheetData>
  <mergeCells count="21">
    <mergeCell ref="B11:B12"/>
    <mergeCell ref="G11:G12"/>
    <mergeCell ref="E11:E12"/>
    <mergeCell ref="F11:F12"/>
    <mergeCell ref="H57:I57"/>
    <mergeCell ref="H11:I11"/>
    <mergeCell ref="K11:K12"/>
    <mergeCell ref="C11:C12"/>
    <mergeCell ref="D11:D12"/>
    <mergeCell ref="C2:E5"/>
    <mergeCell ref="H6:J6"/>
    <mergeCell ref="H7:J7"/>
    <mergeCell ref="H8:J8"/>
    <mergeCell ref="G2:J2"/>
    <mergeCell ref="G3:J3"/>
    <mergeCell ref="G4:J4"/>
    <mergeCell ref="J11:J12"/>
    <mergeCell ref="D6:E6"/>
    <mergeCell ref="D8:E8"/>
    <mergeCell ref="D9:E9"/>
    <mergeCell ref="D7:E7"/>
  </mergeCells>
  <phoneticPr fontId="3" type="noConversion"/>
  <pageMargins left="0.59055118110236227" right="0.59055118110236227" top="0.27559055118110237" bottom="0.27559055118110237" header="0.51181102362204722" footer="0.51181102362204722"/>
  <pageSetup paperSize="9" scale="85" orientation="landscape" verticalDpi="4294967293" r:id="rId1"/>
  <headerFooter alignWithMargins="0"/>
  <ignoredErrors>
    <ignoredError sqref="B14" unlockedFormula="1"/>
  </ignoredErrors>
  <drawing r:id="rId2"/>
  <picture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4" tint="-0.249977111117893"/>
  </sheetPr>
  <dimension ref="B1:K35"/>
  <sheetViews>
    <sheetView topLeftCell="A31" zoomScale="155" zoomScaleNormal="155" workbookViewId="0"/>
  </sheetViews>
  <sheetFormatPr defaultRowHeight="12.75" x14ac:dyDescent="0.2"/>
  <cols>
    <col min="2" max="11" width="9.42578125" customWidth="1"/>
    <col min="13" max="13" width="10.85546875" bestFit="1" customWidth="1"/>
  </cols>
  <sheetData>
    <row r="1" spans="2:11" ht="13.5" thickBot="1" x14ac:dyDescent="0.25"/>
    <row r="2" spans="2:11" ht="25.9" customHeight="1" thickTop="1" x14ac:dyDescent="0.2">
      <c r="B2" s="227"/>
      <c r="C2" s="228"/>
      <c r="D2" s="228"/>
      <c r="E2" s="228"/>
      <c r="F2" s="228"/>
      <c r="G2" s="228"/>
      <c r="H2" s="228"/>
      <c r="I2" s="228"/>
      <c r="J2" s="228"/>
      <c r="K2" s="229"/>
    </row>
    <row r="3" spans="2:11" x14ac:dyDescent="0.2">
      <c r="B3" s="6" t="s">
        <v>36</v>
      </c>
      <c r="C3" s="3"/>
      <c r="D3" s="196"/>
      <c r="E3" s="196"/>
      <c r="F3" s="196"/>
      <c r="G3" s="3"/>
      <c r="H3" s="3" t="s">
        <v>37</v>
      </c>
      <c r="I3" s="3"/>
      <c r="J3" s="219" t="s">
        <v>117</v>
      </c>
      <c r="K3" s="220"/>
    </row>
    <row r="4" spans="2:11" x14ac:dyDescent="0.2">
      <c r="B4" s="217" t="s">
        <v>115</v>
      </c>
      <c r="C4" s="218"/>
      <c r="D4" s="218"/>
      <c r="E4" s="218"/>
      <c r="F4" s="218"/>
      <c r="G4" s="3"/>
      <c r="H4" s="3" t="s">
        <v>38</v>
      </c>
      <c r="I4" s="3"/>
      <c r="J4" s="230" t="s">
        <v>93</v>
      </c>
      <c r="K4" s="231"/>
    </row>
    <row r="5" spans="2:11" x14ac:dyDescent="0.2">
      <c r="B5" s="217" t="s">
        <v>116</v>
      </c>
      <c r="C5" s="218"/>
      <c r="D5" s="218"/>
      <c r="E5" s="218"/>
      <c r="F5" s="218"/>
      <c r="G5" s="3"/>
      <c r="H5" s="3" t="s">
        <v>39</v>
      </c>
      <c r="I5" s="3"/>
      <c r="J5" s="219" t="s">
        <v>118</v>
      </c>
      <c r="K5" s="220"/>
    </row>
    <row r="6" spans="2:11" x14ac:dyDescent="0.2">
      <c r="B6" s="6" t="s">
        <v>40</v>
      </c>
      <c r="C6" s="3"/>
      <c r="D6" s="3"/>
      <c r="E6" s="3"/>
      <c r="F6" s="3"/>
      <c r="G6" s="3"/>
      <c r="H6" s="3"/>
      <c r="I6" s="3"/>
      <c r="J6" s="3"/>
      <c r="K6" s="8"/>
    </row>
    <row r="7" spans="2:11" x14ac:dyDescent="0.2">
      <c r="B7" s="217" t="str">
        <f>'Kniha jízd'!D6</f>
        <v>Jitka Macháčková</v>
      </c>
      <c r="C7" s="218"/>
      <c r="D7" s="218"/>
      <c r="E7" s="218"/>
      <c r="F7" s="218"/>
      <c r="G7" s="3"/>
      <c r="H7" s="3" t="s">
        <v>17</v>
      </c>
      <c r="I7" s="3"/>
      <c r="J7" s="3"/>
      <c r="K7" s="8"/>
    </row>
    <row r="8" spans="2:11" x14ac:dyDescent="0.2">
      <c r="B8" s="6" t="s">
        <v>41</v>
      </c>
      <c r="C8" s="3"/>
      <c r="D8" s="3"/>
      <c r="E8" s="3"/>
      <c r="F8" s="3"/>
      <c r="G8" s="3"/>
      <c r="H8" s="9" t="s">
        <v>42</v>
      </c>
      <c r="I8" s="43" t="s">
        <v>82</v>
      </c>
      <c r="J8" s="9" t="s">
        <v>43</v>
      </c>
      <c r="K8" s="44" t="s">
        <v>83</v>
      </c>
    </row>
    <row r="9" spans="2:11" ht="13.5" thickBot="1" x14ac:dyDescent="0.25">
      <c r="B9" s="221" t="str">
        <f>'Kniha jízd'!D7</f>
        <v>Dolní Čermá 158</v>
      </c>
      <c r="C9" s="222"/>
      <c r="D9" s="222"/>
      <c r="E9" s="222"/>
      <c r="F9" s="222"/>
      <c r="G9" s="12"/>
      <c r="H9" s="12"/>
      <c r="I9" s="12"/>
      <c r="J9" s="12"/>
      <c r="K9" s="13"/>
    </row>
    <row r="10" spans="2:11" ht="14.25" thickTop="1" thickBot="1" x14ac:dyDescent="0.25">
      <c r="B10" s="223" t="s">
        <v>44</v>
      </c>
      <c r="C10" s="224"/>
      <c r="D10" s="224"/>
      <c r="E10" s="225" t="s">
        <v>18</v>
      </c>
      <c r="F10" s="225"/>
      <c r="G10" s="225" t="s">
        <v>45</v>
      </c>
      <c r="H10" s="225"/>
      <c r="I10" s="225" t="s">
        <v>19</v>
      </c>
      <c r="J10" s="225"/>
      <c r="K10" s="226"/>
    </row>
    <row r="11" spans="2:11" ht="40.9" customHeight="1" thickTop="1" thickBot="1" x14ac:dyDescent="0.25">
      <c r="B11" s="210" t="s">
        <v>106</v>
      </c>
      <c r="C11" s="211"/>
      <c r="D11" s="211"/>
      <c r="E11" s="212" t="s">
        <v>105</v>
      </c>
      <c r="F11" s="213"/>
      <c r="G11" s="212" t="s">
        <v>119</v>
      </c>
      <c r="H11" s="213"/>
      <c r="I11" s="211" t="s">
        <v>107</v>
      </c>
      <c r="J11" s="211"/>
      <c r="K11" s="214"/>
    </row>
    <row r="12" spans="2:11" ht="40.9" customHeight="1" thickTop="1" thickBot="1" x14ac:dyDescent="0.25">
      <c r="B12" s="210" t="s">
        <v>108</v>
      </c>
      <c r="C12" s="211"/>
      <c r="D12" s="211"/>
      <c r="E12" s="212" t="s">
        <v>104</v>
      </c>
      <c r="F12" s="213"/>
      <c r="G12" s="212" t="s">
        <v>120</v>
      </c>
      <c r="H12" s="213"/>
      <c r="I12" s="211" t="s">
        <v>109</v>
      </c>
      <c r="J12" s="211"/>
      <c r="K12" s="214"/>
    </row>
    <row r="13" spans="2:11" ht="13.5" thickTop="1" x14ac:dyDescent="0.2">
      <c r="B13" s="14" t="s">
        <v>46</v>
      </c>
      <c r="C13" s="15"/>
      <c r="D13" s="215"/>
      <c r="E13" s="215"/>
      <c r="F13" s="215"/>
      <c r="G13" s="215"/>
      <c r="H13" s="215"/>
      <c r="I13" s="215"/>
      <c r="J13" s="215"/>
      <c r="K13" s="216"/>
    </row>
    <row r="14" spans="2:11" x14ac:dyDescent="0.2">
      <c r="B14" s="16" t="s">
        <v>47</v>
      </c>
      <c r="C14" s="3"/>
      <c r="D14" s="3"/>
      <c r="E14" s="3"/>
      <c r="F14" s="3"/>
      <c r="G14" s="3"/>
      <c r="H14" s="207" t="str">
        <f>CONCATENATE("SPZ: ",'Kniha jízd'!D9,", prům.spotřeba: ",'Kniha jízd'!K2,"l/100km, ",'Kniha jízd'!K3)</f>
        <v>SPZ: 1E8 7881, prům.spotřeba: 5,36l/100km, benzin</v>
      </c>
      <c r="I14" s="208"/>
      <c r="J14" s="208"/>
      <c r="K14" s="209"/>
    </row>
    <row r="15" spans="2:11" x14ac:dyDescent="0.2">
      <c r="B15" s="16" t="s">
        <v>48</v>
      </c>
      <c r="C15" s="3"/>
      <c r="D15" s="3"/>
      <c r="E15" s="201"/>
      <c r="F15" s="201"/>
      <c r="G15" s="201"/>
      <c r="H15" s="201"/>
      <c r="I15" s="201"/>
      <c r="J15" s="201"/>
      <c r="K15" s="202"/>
    </row>
    <row r="16" spans="2:11" x14ac:dyDescent="0.2">
      <c r="B16" s="16" t="s">
        <v>49</v>
      </c>
      <c r="C16" s="3"/>
      <c r="D16" s="201"/>
      <c r="E16" s="201"/>
      <c r="F16" s="3" t="s">
        <v>50</v>
      </c>
      <c r="G16" s="3"/>
      <c r="H16" s="17"/>
      <c r="I16" s="203" t="s">
        <v>51</v>
      </c>
      <c r="J16" s="204"/>
      <c r="K16" s="205"/>
    </row>
    <row r="17" spans="2:11" x14ac:dyDescent="0.2">
      <c r="B17" s="6"/>
      <c r="C17" s="3"/>
      <c r="D17" s="3"/>
      <c r="E17" s="3"/>
      <c r="F17" s="3"/>
      <c r="G17" s="3"/>
      <c r="H17" s="3"/>
      <c r="I17" s="201"/>
      <c r="J17" s="201"/>
      <c r="K17" s="202"/>
    </row>
    <row r="18" spans="2:11" ht="26.45" customHeight="1" x14ac:dyDescent="0.2">
      <c r="B18" s="187"/>
      <c r="C18" s="206"/>
      <c r="D18" s="206"/>
      <c r="E18" s="189"/>
      <c r="F18" s="3"/>
      <c r="G18" s="64">
        <f>'Kniha jízd'!B13</f>
        <v>41044</v>
      </c>
      <c r="H18" s="206"/>
      <c r="I18" s="206"/>
      <c r="J18" s="206"/>
      <c r="K18" s="189"/>
    </row>
    <row r="19" spans="2:11" ht="13.5" thickBot="1" x14ac:dyDescent="0.25">
      <c r="B19" s="192" t="s">
        <v>20</v>
      </c>
      <c r="C19" s="193"/>
      <c r="D19" s="193"/>
      <c r="E19" s="193"/>
      <c r="F19" s="12"/>
      <c r="G19" s="193" t="s">
        <v>21</v>
      </c>
      <c r="H19" s="194"/>
      <c r="I19" s="194"/>
      <c r="J19" s="194"/>
      <c r="K19" s="195"/>
    </row>
    <row r="20" spans="2:11" ht="13.5" thickTop="1" x14ac:dyDescent="0.2">
      <c r="B20" s="18" t="s">
        <v>52</v>
      </c>
      <c r="C20" s="3"/>
      <c r="D20" s="3"/>
      <c r="E20" s="3"/>
      <c r="F20" s="3"/>
      <c r="G20" s="3"/>
      <c r="H20" s="3"/>
      <c r="I20" s="3"/>
      <c r="J20" s="3"/>
      <c r="K20" s="8"/>
    </row>
    <row r="21" spans="2:11" x14ac:dyDescent="0.2">
      <c r="B21" s="6" t="s">
        <v>53</v>
      </c>
      <c r="C21" s="3"/>
      <c r="D21" s="3"/>
      <c r="E21" s="3"/>
      <c r="F21" s="3"/>
      <c r="G21" s="196"/>
      <c r="H21" s="196"/>
      <c r="I21" s="196"/>
      <c r="J21" s="196"/>
      <c r="K21" s="197"/>
    </row>
    <row r="22" spans="2:11" ht="26.45" customHeight="1" x14ac:dyDescent="0.2">
      <c r="B22" s="6" t="s">
        <v>54</v>
      </c>
      <c r="C22" s="3"/>
      <c r="D22" s="3"/>
      <c r="E22" s="3"/>
      <c r="F22" s="3"/>
      <c r="G22" s="64">
        <f>'Kniha jízd'!C57</f>
        <v>41116</v>
      </c>
      <c r="H22" s="198"/>
      <c r="I22" s="198"/>
      <c r="J22" s="198"/>
      <c r="K22" s="199"/>
    </row>
    <row r="23" spans="2:11" ht="13.5" thickBot="1" x14ac:dyDescent="0.25">
      <c r="B23" s="19"/>
      <c r="C23" s="7"/>
      <c r="D23" s="7"/>
      <c r="E23" s="7"/>
      <c r="F23" s="7"/>
      <c r="G23" s="200" t="s">
        <v>55</v>
      </c>
      <c r="H23" s="178"/>
      <c r="I23" s="178"/>
      <c r="J23" s="178"/>
      <c r="K23" s="179"/>
    </row>
    <row r="24" spans="2:11" ht="14.25" thickTop="1" thickBot="1" x14ac:dyDescent="0.25">
      <c r="B24" s="20" t="s">
        <v>56</v>
      </c>
      <c r="C24" s="15"/>
      <c r="D24" s="15"/>
      <c r="E24" s="15"/>
      <c r="F24" s="15"/>
      <c r="G24" s="172" t="s">
        <v>22</v>
      </c>
      <c r="H24" s="173"/>
      <c r="I24" s="173"/>
      <c r="J24" s="173"/>
      <c r="K24" s="174"/>
    </row>
    <row r="25" spans="2:11" ht="14.25" thickTop="1" thickBot="1" x14ac:dyDescent="0.25">
      <c r="B25" s="180"/>
      <c r="C25" s="181"/>
      <c r="D25" s="181"/>
      <c r="E25" s="181"/>
      <c r="F25" s="182"/>
      <c r="G25" s="21" t="s">
        <v>23</v>
      </c>
      <c r="H25" s="22" t="s">
        <v>24</v>
      </c>
      <c r="I25" s="22" t="s">
        <v>25</v>
      </c>
      <c r="J25" s="22" t="s">
        <v>57</v>
      </c>
      <c r="K25" s="23" t="s">
        <v>26</v>
      </c>
    </row>
    <row r="26" spans="2:11" ht="13.5" thickTop="1" x14ac:dyDescent="0.2">
      <c r="B26" s="24" t="s">
        <v>58</v>
      </c>
      <c r="C26" s="3"/>
      <c r="D26" s="3"/>
      <c r="E26" s="3"/>
      <c r="F26" s="3"/>
      <c r="G26" s="25"/>
      <c r="H26" s="26"/>
      <c r="I26" s="26"/>
      <c r="J26" s="27"/>
      <c r="K26" s="28"/>
    </row>
    <row r="27" spans="2:11" x14ac:dyDescent="0.2">
      <c r="B27" s="6" t="s">
        <v>59</v>
      </c>
      <c r="C27" s="3"/>
      <c r="D27" s="3" t="s">
        <v>33</v>
      </c>
      <c r="E27" s="42">
        <v>0</v>
      </c>
      <c r="F27" s="3"/>
      <c r="G27" s="25"/>
      <c r="H27" s="26"/>
      <c r="I27" s="26"/>
      <c r="J27" s="27"/>
      <c r="K27" s="28"/>
    </row>
    <row r="28" spans="2:11" ht="13.5" thickBot="1" x14ac:dyDescent="0.25">
      <c r="B28" s="6" t="s">
        <v>60</v>
      </c>
      <c r="C28" s="3"/>
      <c r="D28" s="3" t="s">
        <v>33</v>
      </c>
      <c r="E28" s="42">
        <f>'Cestovní příkaz-strana 2'!N95</f>
        <v>2294</v>
      </c>
      <c r="F28" s="3"/>
      <c r="G28" s="29"/>
      <c r="H28" s="30"/>
      <c r="I28" s="30"/>
      <c r="J28" s="31"/>
      <c r="K28" s="32"/>
    </row>
    <row r="29" spans="2:11" ht="14.25" thickTop="1" thickBot="1" x14ac:dyDescent="0.25">
      <c r="B29" s="6" t="s">
        <v>61</v>
      </c>
      <c r="C29" s="3"/>
      <c r="D29" s="3"/>
      <c r="E29" s="3"/>
      <c r="F29" s="3"/>
      <c r="G29" s="33" t="s">
        <v>62</v>
      </c>
      <c r="H29" s="34"/>
      <c r="I29" s="34"/>
      <c r="J29" s="34"/>
      <c r="K29" s="35"/>
    </row>
    <row r="30" spans="2:11" ht="14.25" thickTop="1" thickBot="1" x14ac:dyDescent="0.25">
      <c r="B30" s="183"/>
      <c r="C30" s="184"/>
      <c r="D30" s="185"/>
      <c r="E30" s="184"/>
      <c r="F30" s="186"/>
      <c r="G30" s="10"/>
      <c r="H30" s="41"/>
      <c r="I30" s="11"/>
      <c r="J30" s="41"/>
      <c r="K30" s="36"/>
    </row>
    <row r="31" spans="2:11" s="50" customFormat="1" ht="26.45" customHeight="1" thickTop="1" x14ac:dyDescent="0.2">
      <c r="B31" s="46"/>
      <c r="C31" s="51"/>
      <c r="D31" s="47"/>
      <c r="E31" s="51"/>
      <c r="F31" s="48"/>
      <c r="G31" s="48"/>
      <c r="H31" s="51"/>
      <c r="I31" s="47"/>
      <c r="J31" s="65">
        <f>'Kniha jízd'!C57</f>
        <v>41116</v>
      </c>
      <c r="K31" s="49"/>
    </row>
    <row r="32" spans="2:11" ht="26.45" customHeight="1" x14ac:dyDescent="0.2">
      <c r="B32" s="187"/>
      <c r="C32" s="188"/>
      <c r="D32" s="189"/>
      <c r="E32" s="190"/>
      <c r="F32" s="189"/>
      <c r="G32" s="187"/>
      <c r="H32" s="188"/>
      <c r="I32" s="189"/>
      <c r="J32" s="190"/>
      <c r="K32" s="191"/>
    </row>
    <row r="33" spans="2:11" x14ac:dyDescent="0.2">
      <c r="B33" s="175" t="s">
        <v>63</v>
      </c>
      <c r="C33" s="176"/>
      <c r="D33" s="176"/>
      <c r="E33" s="176" t="s">
        <v>27</v>
      </c>
      <c r="F33" s="177"/>
      <c r="G33" s="176" t="s">
        <v>64</v>
      </c>
      <c r="H33" s="178"/>
      <c r="I33" s="178"/>
      <c r="J33" s="176" t="s">
        <v>65</v>
      </c>
      <c r="K33" s="179"/>
    </row>
    <row r="34" spans="2:11" ht="13.5" thickBot="1" x14ac:dyDescent="0.25">
      <c r="B34" s="37"/>
      <c r="C34" s="12"/>
      <c r="D34" s="12"/>
      <c r="E34" s="12"/>
      <c r="F34" s="12"/>
      <c r="G34" s="12"/>
      <c r="H34" s="12"/>
      <c r="I34" s="12"/>
      <c r="J34" s="12"/>
      <c r="K34" s="13"/>
    </row>
    <row r="35" spans="2:11" ht="13.5" thickTop="1" x14ac:dyDescent="0.2"/>
  </sheetData>
  <mergeCells count="45">
    <mergeCell ref="B2:K2"/>
    <mergeCell ref="D3:F3"/>
    <mergeCell ref="J3:K3"/>
    <mergeCell ref="B4:F4"/>
    <mergeCell ref="J4:K4"/>
    <mergeCell ref="B5:F5"/>
    <mergeCell ref="J5:K5"/>
    <mergeCell ref="B7:F7"/>
    <mergeCell ref="B9:F9"/>
    <mergeCell ref="B10:D10"/>
    <mergeCell ref="E10:F10"/>
    <mergeCell ref="G10:H10"/>
    <mergeCell ref="I10:K10"/>
    <mergeCell ref="B11:D11"/>
    <mergeCell ref="E11:F11"/>
    <mergeCell ref="G11:H11"/>
    <mergeCell ref="I11:K11"/>
    <mergeCell ref="D13:K13"/>
    <mergeCell ref="H14:K14"/>
    <mergeCell ref="B12:D12"/>
    <mergeCell ref="E12:F12"/>
    <mergeCell ref="G12:H12"/>
    <mergeCell ref="I12:K12"/>
    <mergeCell ref="E15:K15"/>
    <mergeCell ref="D16:E16"/>
    <mergeCell ref="I16:K16"/>
    <mergeCell ref="I17:K17"/>
    <mergeCell ref="B18:E18"/>
    <mergeCell ref="H18:K18"/>
    <mergeCell ref="B19:E19"/>
    <mergeCell ref="G19:K19"/>
    <mergeCell ref="G21:K21"/>
    <mergeCell ref="H22:K22"/>
    <mergeCell ref="G23:K23"/>
    <mergeCell ref="G24:K24"/>
    <mergeCell ref="B33:D33"/>
    <mergeCell ref="E33:F33"/>
    <mergeCell ref="G33:I33"/>
    <mergeCell ref="J33:K33"/>
    <mergeCell ref="B25:F25"/>
    <mergeCell ref="B30:F30"/>
    <mergeCell ref="B32:D32"/>
    <mergeCell ref="E32:F32"/>
    <mergeCell ref="G32:I32"/>
    <mergeCell ref="J32:K32"/>
  </mergeCells>
  <phoneticPr fontId="3" type="noConversion"/>
  <pageMargins left="0.39370078740157483" right="0.39370078740157483" top="0.98425196850393704" bottom="0.98425196850393704" header="0.51181102362204722" footer="0.51181102362204722"/>
  <pageSetup paperSize="9" scale="86" orientation="portrait" verticalDpi="4294967293" r:id="rId1"/>
  <headerFooter alignWithMargins="0"/>
  <drawing r:id="rId2"/>
  <legacyDrawing r:id="rId3"/>
  <picture r:id="rId4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5" tint="-0.249977111117893"/>
  </sheetPr>
  <dimension ref="B1:Q109"/>
  <sheetViews>
    <sheetView zoomScale="149" zoomScaleNormal="149" workbookViewId="0">
      <selection activeCell="F15" sqref="F15:F16"/>
    </sheetView>
  </sheetViews>
  <sheetFormatPr defaultRowHeight="12.75" x14ac:dyDescent="0.2"/>
  <cols>
    <col min="1" max="1" width="9.140625" style="79"/>
    <col min="2" max="2" width="5.7109375" style="79" customWidth="1"/>
    <col min="3" max="3" width="6.28515625" style="79" customWidth="1"/>
    <col min="4" max="4" width="10.85546875" style="79" customWidth="1"/>
    <col min="5" max="5" width="5.28515625" style="79" customWidth="1"/>
    <col min="6" max="6" width="4.7109375" style="79" customWidth="1"/>
    <col min="7" max="7" width="4.5703125" style="79" customWidth="1"/>
    <col min="8" max="8" width="6.140625" style="79" customWidth="1"/>
    <col min="9" max="9" width="8" style="79" customWidth="1"/>
    <col min="10" max="10" width="8.140625" style="79" customWidth="1"/>
    <col min="11" max="11" width="7.28515625" style="79" customWidth="1"/>
    <col min="12" max="12" width="8" style="79" customWidth="1"/>
    <col min="13" max="13" width="8.28515625" style="79" customWidth="1"/>
    <col min="14" max="14" width="9.140625" style="79"/>
    <col min="15" max="15" width="7.7109375" style="79" customWidth="1"/>
    <col min="16" max="16" width="9.140625" style="79"/>
    <col min="17" max="17" width="20.5703125" style="79" customWidth="1"/>
    <col min="18" max="16384" width="9.140625" style="79"/>
  </cols>
  <sheetData>
    <row r="1" spans="2:17" ht="13.5" thickBot="1" x14ac:dyDescent="0.25"/>
    <row r="2" spans="2:17" ht="21.6" customHeight="1" thickTop="1" x14ac:dyDescent="0.35">
      <c r="B2" s="256"/>
      <c r="C2" s="257"/>
      <c r="D2" s="257"/>
      <c r="E2" s="257"/>
      <c r="F2" s="257"/>
      <c r="G2" s="257"/>
      <c r="H2" s="257"/>
      <c r="I2" s="257"/>
      <c r="J2" s="257"/>
      <c r="K2" s="257"/>
      <c r="L2" s="257"/>
      <c r="M2" s="257"/>
      <c r="N2" s="257"/>
      <c r="O2" s="258"/>
    </row>
    <row r="3" spans="2:17" ht="10.9" customHeight="1" x14ac:dyDescent="0.2">
      <c r="B3" s="259" t="s">
        <v>28</v>
      </c>
      <c r="C3" s="270" t="s">
        <v>66</v>
      </c>
      <c r="D3" s="271"/>
      <c r="E3" s="272"/>
      <c r="F3" s="260" t="s">
        <v>96</v>
      </c>
      <c r="G3" s="260" t="s">
        <v>67</v>
      </c>
      <c r="H3" s="260" t="s">
        <v>97</v>
      </c>
      <c r="I3" s="262" t="s">
        <v>68</v>
      </c>
      <c r="J3" s="264" t="s">
        <v>69</v>
      </c>
      <c r="K3" s="264" t="s">
        <v>70</v>
      </c>
      <c r="L3" s="264" t="s">
        <v>29</v>
      </c>
      <c r="M3" s="264" t="s">
        <v>30</v>
      </c>
      <c r="N3" s="264" t="s">
        <v>31</v>
      </c>
      <c r="O3" s="255" t="s">
        <v>32</v>
      </c>
    </row>
    <row r="4" spans="2:17" ht="9" customHeight="1" x14ac:dyDescent="0.2">
      <c r="B4" s="259"/>
      <c r="C4" s="273"/>
      <c r="D4" s="237"/>
      <c r="E4" s="274"/>
      <c r="F4" s="260"/>
      <c r="G4" s="260"/>
      <c r="H4" s="260"/>
      <c r="I4" s="262"/>
      <c r="J4" s="264"/>
      <c r="K4" s="264"/>
      <c r="L4" s="264"/>
      <c r="M4" s="264"/>
      <c r="N4" s="264"/>
      <c r="O4" s="255"/>
    </row>
    <row r="5" spans="2:17" ht="9" customHeight="1" x14ac:dyDescent="0.2">
      <c r="B5" s="259"/>
      <c r="C5" s="266" t="s">
        <v>71</v>
      </c>
      <c r="D5" s="267"/>
      <c r="E5" s="268"/>
      <c r="F5" s="260"/>
      <c r="G5" s="260"/>
      <c r="H5" s="260"/>
      <c r="I5" s="262"/>
      <c r="J5" s="264"/>
      <c r="K5" s="264"/>
      <c r="L5" s="264"/>
      <c r="M5" s="264"/>
      <c r="N5" s="264"/>
      <c r="O5" s="255"/>
    </row>
    <row r="6" spans="2:17" ht="7.15" customHeight="1" x14ac:dyDescent="0.2">
      <c r="B6" s="259"/>
      <c r="C6" s="269"/>
      <c r="D6" s="267"/>
      <c r="E6" s="268"/>
      <c r="F6" s="260"/>
      <c r="G6" s="260"/>
      <c r="H6" s="260"/>
      <c r="I6" s="262"/>
      <c r="J6" s="264"/>
      <c r="K6" s="264"/>
      <c r="L6" s="264"/>
      <c r="M6" s="264"/>
      <c r="N6" s="264"/>
      <c r="O6" s="255"/>
    </row>
    <row r="7" spans="2:17" ht="12" customHeight="1" x14ac:dyDescent="0.2">
      <c r="B7" s="80"/>
      <c r="C7" s="81"/>
      <c r="D7" s="81"/>
      <c r="E7" s="82" t="s">
        <v>72</v>
      </c>
      <c r="F7" s="261"/>
      <c r="G7" s="261"/>
      <c r="H7" s="261"/>
      <c r="I7" s="263"/>
      <c r="J7" s="83" t="s">
        <v>33</v>
      </c>
      <c r="K7" s="84" t="s">
        <v>33</v>
      </c>
      <c r="L7" s="84" t="s">
        <v>33</v>
      </c>
      <c r="M7" s="84" t="s">
        <v>33</v>
      </c>
      <c r="N7" s="84" t="s">
        <v>33</v>
      </c>
      <c r="O7" s="85" t="s">
        <v>33</v>
      </c>
    </row>
    <row r="8" spans="2:17" ht="12" customHeight="1" x14ac:dyDescent="0.2">
      <c r="B8" s="86">
        <v>1</v>
      </c>
      <c r="C8" s="265">
        <v>2</v>
      </c>
      <c r="D8" s="265"/>
      <c r="E8" s="265"/>
      <c r="F8" s="87">
        <v>3</v>
      </c>
      <c r="G8" s="87">
        <v>4</v>
      </c>
      <c r="H8" s="87">
        <v>5</v>
      </c>
      <c r="I8" s="87">
        <v>6</v>
      </c>
      <c r="J8" s="87">
        <v>7</v>
      </c>
      <c r="K8" s="87">
        <v>8</v>
      </c>
      <c r="L8" s="87">
        <v>9</v>
      </c>
      <c r="M8" s="87">
        <v>10</v>
      </c>
      <c r="N8" s="87">
        <v>11</v>
      </c>
      <c r="O8" s="88">
        <v>12</v>
      </c>
    </row>
    <row r="9" spans="2:17" ht="6.95" customHeight="1" x14ac:dyDescent="0.2">
      <c r="B9" s="275">
        <f>IF(ISBLANK('Kniha jízd'!B13),"",'Kniha jízd'!B13)</f>
        <v>41044</v>
      </c>
      <c r="C9" s="89" t="s">
        <v>34</v>
      </c>
      <c r="D9" s="90" t="str">
        <f>IF(ISBLANK('Kniha jízd'!C13),"",'Kniha jízd'!C13)</f>
        <v>Letohrad</v>
      </c>
      <c r="E9" s="91">
        <f>IF(ISBLANK('Kniha jízd'!E13),"",'Kniha jízd'!E13)</f>
        <v>0.33333333333333331</v>
      </c>
      <c r="F9" s="246" t="str">
        <f>IF(ISBLANK('Kniha jízd'!B13),"",LEFT($F$107,3))</f>
        <v>AUV</v>
      </c>
      <c r="G9" s="246"/>
      <c r="H9" s="248">
        <f>IF(ISBLANK('Kniha jízd'!J13),"",'Kniha jízd'!J13)</f>
        <v>67</v>
      </c>
      <c r="I9" s="92"/>
      <c r="J9" s="232">
        <f>IF(ISBLANK('Kniha jízd'!K13),"",'Kniha jízd'!K13)</f>
        <v>596.30000000000007</v>
      </c>
      <c r="K9" s="232"/>
      <c r="L9" s="232"/>
      <c r="M9" s="232"/>
      <c r="N9" s="232">
        <f>IF(SUM(J9:M10)&gt;0,SUM(J9:M10),"")</f>
        <v>596.30000000000007</v>
      </c>
      <c r="O9" s="234"/>
    </row>
    <row r="10" spans="2:17" ht="6.95" customHeight="1" x14ac:dyDescent="0.2">
      <c r="B10" s="276"/>
      <c r="C10" s="93" t="s">
        <v>35</v>
      </c>
      <c r="D10" s="94" t="str">
        <f>IF(ISBLANK('Kniha jízd'!D13),"",'Kniha jízd'!D13)</f>
        <v>Pardubice</v>
      </c>
      <c r="E10" s="95">
        <f>IF(ISBLANK('Kniha jízd'!F13),"",'Kniha jízd'!F13)</f>
        <v>0.36458333333333331</v>
      </c>
      <c r="F10" s="247"/>
      <c r="G10" s="247"/>
      <c r="H10" s="249"/>
      <c r="I10" s="96"/>
      <c r="J10" s="250"/>
      <c r="K10" s="233"/>
      <c r="L10" s="233"/>
      <c r="M10" s="233"/>
      <c r="N10" s="233"/>
      <c r="O10" s="235"/>
    </row>
    <row r="11" spans="2:17" ht="6.95" customHeight="1" x14ac:dyDescent="0.2">
      <c r="B11" s="275">
        <f>IF(ISBLANK('Kniha jízd'!B14),"",'Kniha jízd'!B14)</f>
        <v>41044</v>
      </c>
      <c r="C11" s="89" t="s">
        <v>34</v>
      </c>
      <c r="D11" s="90" t="str">
        <f>IF(ISBLANK('Kniha jízd'!C14),"",'Kniha jízd'!C14)</f>
        <v>Pardubice</v>
      </c>
      <c r="E11" s="91">
        <f>IF(ISBLANK('Kniha jízd'!E14),"",'Kniha jízd'!E14)</f>
        <v>0.71875</v>
      </c>
      <c r="F11" s="246" t="str">
        <f>IF(ISBLANK('Kniha jízd'!B14),"",LEFT($F$107,3))</f>
        <v>AUV</v>
      </c>
      <c r="G11" s="246"/>
      <c r="H11" s="248">
        <f>IF(ISBLANK('Kniha jízd'!J14),"",'Kniha jízd'!J14)</f>
        <v>67</v>
      </c>
      <c r="I11" s="92"/>
      <c r="J11" s="232">
        <f>IF(ISBLANK('Kniha jízd'!K14),"",'Kniha jízd'!K14)</f>
        <v>596.30000000000007</v>
      </c>
      <c r="K11" s="232">
        <f>IF(E9="","",IF(E12="","",IF(E12-E9&lt;$C$108,"",IF(E12-E9&lt;=$C$109,$F$108,$F$109))))</f>
        <v>69</v>
      </c>
      <c r="L11" s="232"/>
      <c r="M11" s="232"/>
      <c r="N11" s="232">
        <f>IF(SUM(J11:M12)&gt;0,SUM(J11:M12),"")</f>
        <v>665.30000000000007</v>
      </c>
      <c r="O11" s="234"/>
    </row>
    <row r="12" spans="2:17" ht="6.95" customHeight="1" x14ac:dyDescent="0.2">
      <c r="B12" s="276"/>
      <c r="C12" s="93" t="s">
        <v>35</v>
      </c>
      <c r="D12" s="97" t="str">
        <f>IF(ISBLANK('Kniha jízd'!D14),"",'Kniha jízd'!D14)</f>
        <v>Letohrad</v>
      </c>
      <c r="E12" s="98">
        <f>IF(ISBLANK('Kniha jízd'!F14),"",'Kniha jízd'!F14)</f>
        <v>0.75</v>
      </c>
      <c r="F12" s="247"/>
      <c r="G12" s="247"/>
      <c r="H12" s="249"/>
      <c r="I12" s="96"/>
      <c r="J12" s="250"/>
      <c r="K12" s="233"/>
      <c r="L12" s="233"/>
      <c r="M12" s="233"/>
      <c r="N12" s="233"/>
      <c r="O12" s="235"/>
      <c r="P12" s="99"/>
      <c r="Q12" s="100"/>
    </row>
    <row r="13" spans="2:17" ht="6.95" customHeight="1" x14ac:dyDescent="0.2">
      <c r="B13" s="275">
        <f>IF(ISBLANK('Kniha jízd'!B15),"",'Kniha jízd'!B15)</f>
        <v>41045</v>
      </c>
      <c r="C13" s="89" t="s">
        <v>34</v>
      </c>
      <c r="D13" s="90" t="str">
        <f>IF(ISBLANK('Kniha jízd'!C15),"",'Kniha jízd'!C15)</f>
        <v>Letohrad</v>
      </c>
      <c r="E13" s="91">
        <f>IF(ISBLANK('Kniha jízd'!E15),"",'Kniha jízd'!E15)</f>
        <v>0.64583333333333337</v>
      </c>
      <c r="F13" s="246" t="str">
        <f>IF(ISBLANK('Kniha jízd'!B15),"",LEFT($F$107,3))</f>
        <v>AUV</v>
      </c>
      <c r="G13" s="246"/>
      <c r="H13" s="248">
        <f>IF(ISBLANK('Kniha jízd'!J15),"",'Kniha jízd'!J15)</f>
        <v>58</v>
      </c>
      <c r="I13" s="92"/>
      <c r="J13" s="232">
        <f>IF(ISBLANK('Kniha jízd'!K15),"",'Kniha jízd'!K15)</f>
        <v>516.20000000000005</v>
      </c>
      <c r="K13" s="232"/>
      <c r="L13" s="232"/>
      <c r="M13" s="232"/>
      <c r="N13" s="232">
        <f>IF(SUM(J13:M14)&gt;0,SUM(J13:M14),"")</f>
        <v>516.20000000000005</v>
      </c>
      <c r="O13" s="234"/>
    </row>
    <row r="14" spans="2:17" ht="6.95" customHeight="1" x14ac:dyDescent="0.2">
      <c r="B14" s="276"/>
      <c r="C14" s="93" t="s">
        <v>35</v>
      </c>
      <c r="D14" s="97" t="str">
        <f>IF(ISBLANK('Kniha jízd'!D15),"",'Kniha jízd'!D15)</f>
        <v>Svitavy</v>
      </c>
      <c r="E14" s="98">
        <f>IF(ISBLANK('Kniha jízd'!F15),"",'Kniha jízd'!F15)</f>
        <v>0.6875</v>
      </c>
      <c r="F14" s="247"/>
      <c r="G14" s="247"/>
      <c r="H14" s="249"/>
      <c r="I14" s="96"/>
      <c r="J14" s="250"/>
      <c r="K14" s="233"/>
      <c r="L14" s="233"/>
      <c r="M14" s="233"/>
      <c r="N14" s="233"/>
      <c r="O14" s="235"/>
    </row>
    <row r="15" spans="2:17" ht="6.95" customHeight="1" x14ac:dyDescent="0.2">
      <c r="B15" s="275">
        <f>IF(ISBLANK('Kniha jízd'!B16),"",'Kniha jízd'!B16)</f>
        <v>41045</v>
      </c>
      <c r="C15" s="89" t="s">
        <v>34</v>
      </c>
      <c r="D15" s="90" t="str">
        <f>IF(ISBLANK('Kniha jízd'!C16),"",'Kniha jízd'!C16)</f>
        <v>Svitavy</v>
      </c>
      <c r="E15" s="91">
        <f>IF(ISBLANK('Kniha jízd'!E16),"",'Kniha jízd'!E16)</f>
        <v>0.77083333333333337</v>
      </c>
      <c r="F15" s="246" t="str">
        <f>IF(ISBLANK('Kniha jízd'!B16),"",LEFT($F$107,3))</f>
        <v>AUV</v>
      </c>
      <c r="G15" s="246"/>
      <c r="H15" s="248">
        <f>IF(ISBLANK('Kniha jízd'!J16),"",'Kniha jízd'!J16)</f>
        <v>58</v>
      </c>
      <c r="I15" s="92"/>
      <c r="J15" s="232">
        <f>IF(ISBLANK('Kniha jízd'!K16),"",'Kniha jízd'!K16)</f>
        <v>516.20000000000005</v>
      </c>
      <c r="K15" s="232" t="str">
        <f>IF(E13="","",IF(E16="","",IF(E16-E13&lt;$C$108,"",IF(E16-E13&lt;=$C$109,$F$108,$F$109))))</f>
        <v/>
      </c>
      <c r="L15" s="232"/>
      <c r="M15" s="232"/>
      <c r="N15" s="232">
        <f>IF(SUM(J15:M16)&gt;0,SUM(J15:M16),"")</f>
        <v>516.20000000000005</v>
      </c>
      <c r="O15" s="234"/>
    </row>
    <row r="16" spans="2:17" ht="6.95" customHeight="1" x14ac:dyDescent="0.2">
      <c r="B16" s="276"/>
      <c r="C16" s="93" t="s">
        <v>35</v>
      </c>
      <c r="D16" s="97" t="str">
        <f>IF(ISBLANK('Kniha jízd'!D16),"",'Kniha jízd'!D16)</f>
        <v>Letohrad</v>
      </c>
      <c r="E16" s="98">
        <f>IF(ISBLANK('Kniha jízd'!F16),"",'Kniha jízd'!F16)</f>
        <v>0.8125</v>
      </c>
      <c r="F16" s="247"/>
      <c r="G16" s="247"/>
      <c r="H16" s="249"/>
      <c r="I16" s="96"/>
      <c r="J16" s="250"/>
      <c r="K16" s="233"/>
      <c r="L16" s="233"/>
      <c r="M16" s="233"/>
      <c r="N16" s="233"/>
      <c r="O16" s="235"/>
    </row>
    <row r="17" spans="2:15" ht="6.95" customHeight="1" x14ac:dyDescent="0.2">
      <c r="B17" s="275" t="str">
        <f>IF(ISBLANK('Kniha jízd'!B17),"",'Kniha jízd'!B17)</f>
        <v/>
      </c>
      <c r="C17" s="89" t="s">
        <v>34</v>
      </c>
      <c r="D17" s="90" t="str">
        <f>IF(ISBLANK('Kniha jízd'!C17),"",'Kniha jízd'!C17)</f>
        <v/>
      </c>
      <c r="E17" s="91" t="str">
        <f>IF(ISBLANK('Kniha jízd'!E17),"",'Kniha jízd'!E17)</f>
        <v/>
      </c>
      <c r="F17" s="246" t="str">
        <f>IF(ISBLANK('Kniha jízd'!B17),"",LEFT($F$107,3))</f>
        <v/>
      </c>
      <c r="G17" s="246"/>
      <c r="H17" s="248" t="str">
        <f>IF(ISBLANK('Kniha jízd'!J17),"",'Kniha jízd'!J17)</f>
        <v/>
      </c>
      <c r="I17" s="92"/>
      <c r="J17" s="232" t="str">
        <f>IF(ISBLANK('Kniha jízd'!K17),"",'Kniha jízd'!K17)</f>
        <v/>
      </c>
      <c r="K17" s="232"/>
      <c r="L17" s="232"/>
      <c r="M17" s="232"/>
      <c r="N17" s="232" t="str">
        <f>IF(SUM(J17:M18)&gt;0,SUM(J17:M18),"")</f>
        <v/>
      </c>
      <c r="O17" s="234"/>
    </row>
    <row r="18" spans="2:15" ht="6.95" customHeight="1" x14ac:dyDescent="0.2">
      <c r="B18" s="276"/>
      <c r="C18" s="93" t="s">
        <v>35</v>
      </c>
      <c r="D18" s="97" t="str">
        <f>IF(ISBLANK('Kniha jízd'!D17),"",'Kniha jízd'!D17)</f>
        <v/>
      </c>
      <c r="E18" s="98" t="str">
        <f>IF(ISBLANK('Kniha jízd'!F17),"",'Kniha jízd'!F17)</f>
        <v/>
      </c>
      <c r="F18" s="247"/>
      <c r="G18" s="247"/>
      <c r="H18" s="249"/>
      <c r="I18" s="96"/>
      <c r="J18" s="250"/>
      <c r="K18" s="233"/>
      <c r="L18" s="233"/>
      <c r="M18" s="233"/>
      <c r="N18" s="233"/>
      <c r="O18" s="235"/>
    </row>
    <row r="19" spans="2:15" ht="6.95" customHeight="1" x14ac:dyDescent="0.2">
      <c r="B19" s="275" t="str">
        <f>IF(ISBLANK('Kniha jízd'!B18),"",'Kniha jízd'!B18)</f>
        <v/>
      </c>
      <c r="C19" s="89" t="s">
        <v>34</v>
      </c>
      <c r="D19" s="90" t="str">
        <f>IF(ISBLANK('Kniha jízd'!C18),"",'Kniha jízd'!C18)</f>
        <v/>
      </c>
      <c r="E19" s="91" t="str">
        <f>IF(ISBLANK('Kniha jízd'!E18),"",'Kniha jízd'!E18)</f>
        <v/>
      </c>
      <c r="F19" s="246" t="str">
        <f>IF(ISBLANK('Kniha jízd'!B18),"",LEFT($F$107,3))</f>
        <v/>
      </c>
      <c r="G19" s="246"/>
      <c r="H19" s="248" t="str">
        <f>IF(ISBLANK('Kniha jízd'!J18),"",'Kniha jízd'!J18)</f>
        <v/>
      </c>
      <c r="I19" s="92"/>
      <c r="J19" s="232" t="str">
        <f>IF(ISBLANK('Kniha jízd'!K18),"",'Kniha jízd'!K18)</f>
        <v/>
      </c>
      <c r="K19" s="232" t="str">
        <f>IF(E17="","",IF(E20="","",IF(E20-E17&lt;$C$108,"",IF(E20-E17&lt;=$C$109,$F$108,$F$109))))</f>
        <v/>
      </c>
      <c r="L19" s="101"/>
      <c r="M19" s="232"/>
      <c r="N19" s="232" t="str">
        <f>IF(SUM(J19:M20)&gt;0,SUM(J19:M20),"")</f>
        <v/>
      </c>
      <c r="O19" s="234"/>
    </row>
    <row r="20" spans="2:15" ht="6.95" customHeight="1" x14ac:dyDescent="0.2">
      <c r="B20" s="276"/>
      <c r="C20" s="93" t="s">
        <v>35</v>
      </c>
      <c r="D20" s="97" t="str">
        <f>IF(ISBLANK('Kniha jízd'!D18),"",'Kniha jízd'!D18)</f>
        <v/>
      </c>
      <c r="E20" s="98" t="str">
        <f>IF(ISBLANK('Kniha jízd'!F18),"",'Kniha jízd'!F18)</f>
        <v/>
      </c>
      <c r="F20" s="247"/>
      <c r="G20" s="247"/>
      <c r="H20" s="249"/>
      <c r="I20" s="96"/>
      <c r="J20" s="250"/>
      <c r="K20" s="233"/>
      <c r="L20" s="102"/>
      <c r="M20" s="233"/>
      <c r="N20" s="233"/>
      <c r="O20" s="235"/>
    </row>
    <row r="21" spans="2:15" ht="6.95" customHeight="1" x14ac:dyDescent="0.2">
      <c r="B21" s="275" t="str">
        <f>IF(ISBLANK('Kniha jízd'!B19),"",'Kniha jízd'!B19)</f>
        <v/>
      </c>
      <c r="C21" s="89" t="s">
        <v>34</v>
      </c>
      <c r="D21" s="90" t="str">
        <f>IF(ISBLANK('Kniha jízd'!C19),"",'Kniha jízd'!C19)</f>
        <v/>
      </c>
      <c r="E21" s="91" t="str">
        <f>IF(ISBLANK('Kniha jízd'!E19),"",'Kniha jízd'!E19)</f>
        <v/>
      </c>
      <c r="F21" s="246" t="str">
        <f>IF(ISBLANK('Kniha jízd'!B19),"",LEFT($F$107,3))</f>
        <v/>
      </c>
      <c r="G21" s="246"/>
      <c r="H21" s="248" t="str">
        <f>IF(ISBLANK('Kniha jízd'!J19),"",'Kniha jízd'!J19)</f>
        <v/>
      </c>
      <c r="I21" s="92"/>
      <c r="J21" s="232" t="str">
        <f>IF(ISBLANK('Kniha jízd'!K19),"",'Kniha jízd'!K19)</f>
        <v/>
      </c>
      <c r="K21" s="232"/>
      <c r="L21" s="232"/>
      <c r="M21" s="232"/>
      <c r="N21" s="232" t="str">
        <f>IF(SUM(J21:M22)&gt;0,SUM(J21:M22),"")</f>
        <v/>
      </c>
      <c r="O21" s="234"/>
    </row>
    <row r="22" spans="2:15" ht="6.95" customHeight="1" x14ac:dyDescent="0.2">
      <c r="B22" s="276"/>
      <c r="C22" s="93" t="s">
        <v>35</v>
      </c>
      <c r="D22" s="97" t="str">
        <f>IF(ISBLANK('Kniha jízd'!D19),"",'Kniha jízd'!D19)</f>
        <v/>
      </c>
      <c r="E22" s="98" t="str">
        <f>IF(ISBLANK('Kniha jízd'!F19),"",'Kniha jízd'!F19)</f>
        <v/>
      </c>
      <c r="F22" s="247"/>
      <c r="G22" s="247"/>
      <c r="H22" s="249"/>
      <c r="I22" s="96"/>
      <c r="J22" s="250"/>
      <c r="K22" s="233"/>
      <c r="L22" s="233"/>
      <c r="M22" s="233"/>
      <c r="N22" s="233"/>
      <c r="O22" s="235"/>
    </row>
    <row r="23" spans="2:15" ht="6.95" customHeight="1" x14ac:dyDescent="0.2">
      <c r="B23" s="275" t="str">
        <f>IF(ISBLANK('Kniha jízd'!B20),"",'Kniha jízd'!B20)</f>
        <v/>
      </c>
      <c r="C23" s="89" t="s">
        <v>34</v>
      </c>
      <c r="D23" s="90" t="str">
        <f>IF(ISBLANK('Kniha jízd'!C20),"",'Kniha jízd'!C20)</f>
        <v/>
      </c>
      <c r="E23" s="91" t="str">
        <f>IF(ISBLANK('Kniha jízd'!E20),"",'Kniha jízd'!E20)</f>
        <v/>
      </c>
      <c r="F23" s="246" t="str">
        <f>IF(ISBLANK('Kniha jízd'!B20),"",LEFT($F$107,3))</f>
        <v/>
      </c>
      <c r="G23" s="246"/>
      <c r="H23" s="248" t="str">
        <f>IF(ISBLANK('Kniha jízd'!J20),"",'Kniha jízd'!J20)</f>
        <v/>
      </c>
      <c r="I23" s="92"/>
      <c r="J23" s="232" t="str">
        <f>IF(ISBLANK('Kniha jízd'!K20),"",'Kniha jízd'!K20)</f>
        <v/>
      </c>
      <c r="K23" s="232" t="str">
        <f>IF(E21="","",IF(E24="","",IF(E24-E21&lt;$C$108,"",IF(E24-E21&lt;=$C$109,$F$108,$F$109))))</f>
        <v/>
      </c>
      <c r="L23" s="232"/>
      <c r="M23" s="232"/>
      <c r="N23" s="232" t="str">
        <f>IF(SUM(J23:M24)&gt;0,SUM(J23:M24),"")</f>
        <v/>
      </c>
      <c r="O23" s="234"/>
    </row>
    <row r="24" spans="2:15" ht="6.95" customHeight="1" x14ac:dyDescent="0.2">
      <c r="B24" s="276"/>
      <c r="C24" s="93" t="s">
        <v>35</v>
      </c>
      <c r="D24" s="97" t="str">
        <f>IF(ISBLANK('Kniha jízd'!D20),"",'Kniha jízd'!D20)</f>
        <v/>
      </c>
      <c r="E24" s="98" t="str">
        <f>IF(ISBLANK('Kniha jízd'!F20),"",'Kniha jízd'!F20)</f>
        <v/>
      </c>
      <c r="F24" s="247"/>
      <c r="G24" s="247"/>
      <c r="H24" s="249"/>
      <c r="I24" s="96"/>
      <c r="J24" s="250"/>
      <c r="K24" s="233"/>
      <c r="L24" s="233"/>
      <c r="M24" s="233"/>
      <c r="N24" s="233"/>
      <c r="O24" s="235"/>
    </row>
    <row r="25" spans="2:15" ht="6.95" customHeight="1" x14ac:dyDescent="0.2">
      <c r="B25" s="275" t="str">
        <f>IF(ISBLANK('Kniha jízd'!B21),"",'Kniha jízd'!B21)</f>
        <v/>
      </c>
      <c r="C25" s="89" t="s">
        <v>34</v>
      </c>
      <c r="D25" s="90" t="str">
        <f>IF(ISBLANK('Kniha jízd'!C21),"",'Kniha jízd'!C21)</f>
        <v/>
      </c>
      <c r="E25" s="91" t="str">
        <f>IF(ISBLANK('Kniha jízd'!E21),"",'Kniha jízd'!E21)</f>
        <v/>
      </c>
      <c r="F25" s="246" t="str">
        <f>IF(ISBLANK('Kniha jízd'!B21),"",LEFT($F$107,3))</f>
        <v/>
      </c>
      <c r="G25" s="246"/>
      <c r="H25" s="248" t="str">
        <f>IF(ISBLANK('Kniha jízd'!J21),"",'Kniha jízd'!J21)</f>
        <v/>
      </c>
      <c r="I25" s="92"/>
      <c r="J25" s="232" t="str">
        <f>IF(ISBLANK('Kniha jízd'!K21),"",'Kniha jízd'!K21)</f>
        <v/>
      </c>
      <c r="K25" s="232"/>
      <c r="L25" s="232"/>
      <c r="M25" s="232"/>
      <c r="N25" s="232" t="str">
        <f>IF(SUM(J25:M26)&gt;0,SUM(J25:M26),"")</f>
        <v/>
      </c>
      <c r="O25" s="234"/>
    </row>
    <row r="26" spans="2:15" ht="6.95" customHeight="1" x14ac:dyDescent="0.2">
      <c r="B26" s="276"/>
      <c r="C26" s="93" t="s">
        <v>35</v>
      </c>
      <c r="D26" s="97" t="str">
        <f>IF(ISBLANK('Kniha jízd'!D21),"",'Kniha jízd'!D21)</f>
        <v/>
      </c>
      <c r="E26" s="98" t="str">
        <f>IF(ISBLANK('Kniha jízd'!F21),"",'Kniha jízd'!F21)</f>
        <v/>
      </c>
      <c r="F26" s="247"/>
      <c r="G26" s="247"/>
      <c r="H26" s="249"/>
      <c r="I26" s="96"/>
      <c r="J26" s="250"/>
      <c r="K26" s="233"/>
      <c r="L26" s="233"/>
      <c r="M26" s="233"/>
      <c r="N26" s="233"/>
      <c r="O26" s="235"/>
    </row>
    <row r="27" spans="2:15" ht="6.95" customHeight="1" x14ac:dyDescent="0.2">
      <c r="B27" s="275" t="str">
        <f>IF(ISBLANK('Kniha jízd'!B22),"",'Kniha jízd'!B22)</f>
        <v/>
      </c>
      <c r="C27" s="89" t="s">
        <v>34</v>
      </c>
      <c r="D27" s="90" t="str">
        <f>IF(ISBLANK('Kniha jízd'!C22),"",'Kniha jízd'!C22)</f>
        <v/>
      </c>
      <c r="E27" s="91" t="str">
        <f>IF(ISBLANK('Kniha jízd'!E22),"",'Kniha jízd'!E22)</f>
        <v/>
      </c>
      <c r="F27" s="246" t="str">
        <f>IF(ISBLANK('Kniha jízd'!B22),"",LEFT($F$107,3))</f>
        <v/>
      </c>
      <c r="G27" s="246"/>
      <c r="H27" s="248" t="str">
        <f>IF(ISBLANK('Kniha jízd'!J22),"",'Kniha jízd'!J22)</f>
        <v/>
      </c>
      <c r="I27" s="92"/>
      <c r="J27" s="232" t="str">
        <f>IF(ISBLANK('Kniha jízd'!K22),"",'Kniha jízd'!K22)</f>
        <v/>
      </c>
      <c r="K27" s="232" t="str">
        <f>IF(E25="","",IF(E28="","",IF(E28-E25&lt;$C$108,"",IF(E28-E25&lt;=$C$109,$F$108,$F$109))))</f>
        <v/>
      </c>
      <c r="L27" s="232"/>
      <c r="M27" s="232"/>
      <c r="N27" s="232" t="str">
        <f>IF(SUM(J27:M28)&gt;0,SUM(J27:M28),"")</f>
        <v/>
      </c>
      <c r="O27" s="234"/>
    </row>
    <row r="28" spans="2:15" ht="6.95" customHeight="1" x14ac:dyDescent="0.2">
      <c r="B28" s="276"/>
      <c r="C28" s="93" t="s">
        <v>35</v>
      </c>
      <c r="D28" s="97" t="str">
        <f>IF(ISBLANK('Kniha jízd'!D22),"",'Kniha jízd'!D22)</f>
        <v/>
      </c>
      <c r="E28" s="98" t="str">
        <f>IF(ISBLANK('Kniha jízd'!F22),"",'Kniha jízd'!F22)</f>
        <v/>
      </c>
      <c r="F28" s="247"/>
      <c r="G28" s="247"/>
      <c r="H28" s="249"/>
      <c r="I28" s="96"/>
      <c r="J28" s="250"/>
      <c r="K28" s="233"/>
      <c r="L28" s="233"/>
      <c r="M28" s="233"/>
      <c r="N28" s="233"/>
      <c r="O28" s="235"/>
    </row>
    <row r="29" spans="2:15" ht="6.95" customHeight="1" x14ac:dyDescent="0.2">
      <c r="B29" s="275" t="str">
        <f>IF(ISBLANK('Kniha jízd'!B23),"",'Kniha jízd'!B23)</f>
        <v/>
      </c>
      <c r="C29" s="89" t="s">
        <v>34</v>
      </c>
      <c r="D29" s="90" t="str">
        <f>IF(ISBLANK('Kniha jízd'!C23),"",'Kniha jízd'!C23)</f>
        <v/>
      </c>
      <c r="E29" s="91" t="str">
        <f>IF(ISBLANK('Kniha jízd'!E23),"",'Kniha jízd'!E23)</f>
        <v/>
      </c>
      <c r="F29" s="246" t="str">
        <f>IF(ISBLANK('Kniha jízd'!B23),"",LEFT($F$107,3))</f>
        <v/>
      </c>
      <c r="G29" s="246"/>
      <c r="H29" s="248" t="str">
        <f>IF(ISBLANK('Kniha jízd'!J23),"",'Kniha jízd'!J23)</f>
        <v/>
      </c>
      <c r="I29" s="92"/>
      <c r="J29" s="232" t="str">
        <f>IF(ISBLANK('Kniha jízd'!K23),"",'Kniha jízd'!K23)</f>
        <v/>
      </c>
      <c r="K29" s="232"/>
      <c r="L29" s="232"/>
      <c r="M29" s="232"/>
      <c r="N29" s="232" t="str">
        <f>IF(SUM(J29:M30)&gt;0,SUM(J29:M30),"")</f>
        <v/>
      </c>
      <c r="O29" s="234"/>
    </row>
    <row r="30" spans="2:15" ht="6.95" customHeight="1" x14ac:dyDescent="0.2">
      <c r="B30" s="276"/>
      <c r="C30" s="93" t="s">
        <v>35</v>
      </c>
      <c r="D30" s="97" t="str">
        <f>IF(ISBLANK('Kniha jízd'!D23),"",'Kniha jízd'!D23)</f>
        <v/>
      </c>
      <c r="E30" s="98" t="str">
        <f>IF(ISBLANK('Kniha jízd'!F23),"",'Kniha jízd'!F23)</f>
        <v/>
      </c>
      <c r="F30" s="247"/>
      <c r="G30" s="247"/>
      <c r="H30" s="249"/>
      <c r="I30" s="96"/>
      <c r="J30" s="250"/>
      <c r="K30" s="233"/>
      <c r="L30" s="233"/>
      <c r="M30" s="233"/>
      <c r="N30" s="233"/>
      <c r="O30" s="235"/>
    </row>
    <row r="31" spans="2:15" ht="6.95" customHeight="1" x14ac:dyDescent="0.2">
      <c r="B31" s="275" t="str">
        <f>IF(ISBLANK('Kniha jízd'!B24),"",'Kniha jízd'!B24)</f>
        <v/>
      </c>
      <c r="C31" s="89" t="s">
        <v>34</v>
      </c>
      <c r="D31" s="90" t="str">
        <f>IF(ISBLANK('Kniha jízd'!C24),"",'Kniha jízd'!C24)</f>
        <v/>
      </c>
      <c r="E31" s="91" t="str">
        <f>IF(ISBLANK('Kniha jízd'!E24),"",'Kniha jízd'!E24)</f>
        <v/>
      </c>
      <c r="F31" s="246" t="str">
        <f>IF(ISBLANK('Kniha jízd'!B24),"",LEFT($F$107,3))</f>
        <v/>
      </c>
      <c r="G31" s="246"/>
      <c r="H31" s="248" t="str">
        <f>IF(ISBLANK('Kniha jízd'!J24),"",'Kniha jízd'!J24)</f>
        <v/>
      </c>
      <c r="I31" s="92"/>
      <c r="J31" s="232" t="str">
        <f>IF(ISBLANK('Kniha jízd'!K24),"",'Kniha jízd'!K24)</f>
        <v/>
      </c>
      <c r="K31" s="232" t="str">
        <f>IF(E29="","",IF(E32="","",IF(E32-E29&lt;$C$108,"",IF(E32-E29&lt;=$C$109,$F$108,$F$109))))</f>
        <v/>
      </c>
      <c r="L31" s="232"/>
      <c r="M31" s="232"/>
      <c r="N31" s="232" t="str">
        <f>IF(SUM(J31:M32)&gt;0,SUM(J31:M32),"")</f>
        <v/>
      </c>
      <c r="O31" s="234"/>
    </row>
    <row r="32" spans="2:15" ht="6.95" customHeight="1" x14ac:dyDescent="0.2">
      <c r="B32" s="276"/>
      <c r="C32" s="93" t="s">
        <v>35</v>
      </c>
      <c r="D32" s="97" t="str">
        <f>IF(ISBLANK('Kniha jízd'!D24),"",'Kniha jízd'!D24)</f>
        <v/>
      </c>
      <c r="E32" s="98" t="str">
        <f>IF(ISBLANK('Kniha jízd'!F24),"",'Kniha jízd'!F24)</f>
        <v/>
      </c>
      <c r="F32" s="247"/>
      <c r="G32" s="247"/>
      <c r="H32" s="249"/>
      <c r="I32" s="96"/>
      <c r="J32" s="250"/>
      <c r="K32" s="233"/>
      <c r="L32" s="233"/>
      <c r="M32" s="233"/>
      <c r="N32" s="233"/>
      <c r="O32" s="235"/>
    </row>
    <row r="33" spans="2:15" ht="6.95" customHeight="1" x14ac:dyDescent="0.2">
      <c r="B33" s="275" t="str">
        <f>IF(ISBLANK('Kniha jízd'!B25),"",'Kniha jízd'!B25)</f>
        <v/>
      </c>
      <c r="C33" s="89" t="s">
        <v>34</v>
      </c>
      <c r="D33" s="90" t="str">
        <f>IF(ISBLANK('Kniha jízd'!C25),"",'Kniha jízd'!D25)</f>
        <v/>
      </c>
      <c r="E33" s="91" t="str">
        <f>IF(ISBLANK('Kniha jízd'!E25),"",'Kniha jízd'!F25)</f>
        <v/>
      </c>
      <c r="F33" s="246" t="str">
        <f>IF(ISBLANK('Kniha jízd'!B25),"",LEFT($F$107,3))</f>
        <v/>
      </c>
      <c r="G33" s="246"/>
      <c r="H33" s="248" t="str">
        <f>IF(ISBLANK('Kniha jízd'!J25),"",'Kniha jízd'!J25)</f>
        <v/>
      </c>
      <c r="I33" s="92"/>
      <c r="J33" s="232" t="str">
        <f>IF(ISBLANK('Kniha jízd'!K25),"",'Kniha jízd'!K25)</f>
        <v/>
      </c>
      <c r="K33" s="232"/>
      <c r="L33" s="232"/>
      <c r="M33" s="232"/>
      <c r="N33" s="232" t="str">
        <f>IF(SUM(J33:M34)&gt;0,SUM(J33:M34),"")</f>
        <v/>
      </c>
      <c r="O33" s="234"/>
    </row>
    <row r="34" spans="2:15" ht="6.95" customHeight="1" x14ac:dyDescent="0.2">
      <c r="B34" s="276"/>
      <c r="C34" s="93" t="s">
        <v>35</v>
      </c>
      <c r="D34" s="97" t="str">
        <f>IF(ISBLANK('Kniha jízd'!D25),"",'Kniha jízd'!D25)</f>
        <v/>
      </c>
      <c r="E34" s="98" t="str">
        <f>IF(ISBLANK('Kniha jízd'!F25),"",'Kniha jízd'!F25)</f>
        <v/>
      </c>
      <c r="F34" s="247"/>
      <c r="G34" s="247"/>
      <c r="H34" s="249"/>
      <c r="I34" s="96"/>
      <c r="J34" s="250"/>
      <c r="K34" s="233"/>
      <c r="L34" s="233"/>
      <c r="M34" s="233"/>
      <c r="N34" s="233"/>
      <c r="O34" s="235"/>
    </row>
    <row r="35" spans="2:15" ht="6.95" customHeight="1" x14ac:dyDescent="0.2">
      <c r="B35" s="275" t="str">
        <f>IF(ISBLANK('Kniha jízd'!B26),"",'Kniha jízd'!B26)</f>
        <v/>
      </c>
      <c r="C35" s="89" t="s">
        <v>34</v>
      </c>
      <c r="D35" s="90" t="str">
        <f>IF(ISBLANK('Kniha jízd'!C26),"",'Kniha jízd'!C26)</f>
        <v/>
      </c>
      <c r="E35" s="91" t="str">
        <f>IF(ISBLANK('Kniha jízd'!E26),"",'Kniha jízd'!E26)</f>
        <v/>
      </c>
      <c r="F35" s="246" t="str">
        <f>IF(ISBLANK('Kniha jízd'!B26),"",LEFT($F$107,3))</f>
        <v/>
      </c>
      <c r="G35" s="246"/>
      <c r="H35" s="248" t="str">
        <f>IF(ISBLANK('Kniha jízd'!J26),"",'Kniha jízd'!J26)</f>
        <v/>
      </c>
      <c r="I35" s="92"/>
      <c r="J35" s="232" t="str">
        <f>IF(ISBLANK('Kniha jízd'!K26),"",'Kniha jízd'!K26)</f>
        <v/>
      </c>
      <c r="K35" s="232" t="str">
        <f>IF(E33="","",IF(E36="","",IF(E36-E33&lt;$C$108,"",IF(E36-E33&lt;=$C$109,$F$108,$F$109))))</f>
        <v/>
      </c>
      <c r="L35" s="101"/>
      <c r="M35" s="232"/>
      <c r="N35" s="232" t="str">
        <f>IF(SUM(J35:M36)&gt;0,SUM(J35:M36),"")</f>
        <v/>
      </c>
      <c r="O35" s="234"/>
    </row>
    <row r="36" spans="2:15" ht="6.95" customHeight="1" x14ac:dyDescent="0.2">
      <c r="B36" s="276"/>
      <c r="C36" s="93" t="s">
        <v>35</v>
      </c>
      <c r="D36" s="97" t="str">
        <f>IF(ISBLANK('Kniha jízd'!D26),"",'Kniha jízd'!D26)</f>
        <v/>
      </c>
      <c r="E36" s="98" t="str">
        <f>IF(ISBLANK('Kniha jízd'!F26),"",'Kniha jízd'!F26)</f>
        <v/>
      </c>
      <c r="F36" s="247"/>
      <c r="G36" s="247"/>
      <c r="H36" s="249"/>
      <c r="I36" s="96"/>
      <c r="J36" s="250"/>
      <c r="K36" s="233"/>
      <c r="L36" s="102"/>
      <c r="M36" s="233"/>
      <c r="N36" s="233"/>
      <c r="O36" s="235"/>
    </row>
    <row r="37" spans="2:15" ht="6.95" customHeight="1" x14ac:dyDescent="0.2">
      <c r="B37" s="275" t="str">
        <f>IF(ISBLANK('Kniha jízd'!B27),"",'Kniha jízd'!B27)</f>
        <v/>
      </c>
      <c r="C37" s="89" t="s">
        <v>34</v>
      </c>
      <c r="D37" s="90" t="str">
        <f>IF(ISBLANK('Kniha jízd'!C27),"",'Kniha jízd'!C27)</f>
        <v/>
      </c>
      <c r="E37" s="91" t="str">
        <f>IF(ISBLANK('Kniha jízd'!E27),"",'Kniha jízd'!E27)</f>
        <v/>
      </c>
      <c r="F37" s="246" t="str">
        <f>IF(ISBLANK('Kniha jízd'!B27),"",LEFT($F$107,3))</f>
        <v/>
      </c>
      <c r="G37" s="246"/>
      <c r="H37" s="248" t="str">
        <f>IF(ISBLANK('Kniha jízd'!J27),"",'Kniha jízd'!J27)</f>
        <v/>
      </c>
      <c r="I37" s="92"/>
      <c r="J37" s="232" t="str">
        <f>IF(ISBLANK('Kniha jízd'!K27),"",'Kniha jízd'!K27)</f>
        <v/>
      </c>
      <c r="K37" s="232"/>
      <c r="L37" s="232"/>
      <c r="M37" s="232"/>
      <c r="N37" s="232" t="str">
        <f>IF(SUM(J37:M38)&gt;0,SUM(J37:M38),"")</f>
        <v/>
      </c>
      <c r="O37" s="234"/>
    </row>
    <row r="38" spans="2:15" ht="6.95" customHeight="1" x14ac:dyDescent="0.2">
      <c r="B38" s="276"/>
      <c r="C38" s="93" t="s">
        <v>35</v>
      </c>
      <c r="D38" s="97" t="str">
        <f>IF(ISBLANK('Kniha jízd'!D27),"",'Kniha jízd'!D27)</f>
        <v/>
      </c>
      <c r="E38" s="98" t="str">
        <f>IF(ISBLANK('Kniha jízd'!F27),"",'Kniha jízd'!F27)</f>
        <v/>
      </c>
      <c r="F38" s="247"/>
      <c r="G38" s="247"/>
      <c r="H38" s="249"/>
      <c r="I38" s="96"/>
      <c r="J38" s="250"/>
      <c r="K38" s="233"/>
      <c r="L38" s="233"/>
      <c r="M38" s="233"/>
      <c r="N38" s="233"/>
      <c r="O38" s="235"/>
    </row>
    <row r="39" spans="2:15" ht="6.95" customHeight="1" x14ac:dyDescent="0.2">
      <c r="B39" s="275" t="str">
        <f>IF(ISBLANK('Kniha jízd'!B28),"",'Kniha jízd'!B28)</f>
        <v/>
      </c>
      <c r="C39" s="89" t="s">
        <v>34</v>
      </c>
      <c r="D39" s="90" t="str">
        <f>IF(ISBLANK('Kniha jízd'!C28),"",'Kniha jízd'!C28)</f>
        <v/>
      </c>
      <c r="E39" s="91" t="str">
        <f>IF(ISBLANK('Kniha jízd'!E28),"",'Kniha jízd'!E28)</f>
        <v/>
      </c>
      <c r="F39" s="246" t="str">
        <f>IF(ISBLANK('Kniha jízd'!B28),"",LEFT($F$107,3))</f>
        <v/>
      </c>
      <c r="G39" s="246"/>
      <c r="H39" s="248" t="str">
        <f>IF(ISBLANK('Kniha jízd'!J28),"",'Kniha jízd'!J28)</f>
        <v/>
      </c>
      <c r="I39" s="92"/>
      <c r="J39" s="232" t="str">
        <f>IF(ISBLANK('Kniha jízd'!K28),"",'Kniha jízd'!K28)</f>
        <v/>
      </c>
      <c r="K39" s="232" t="str">
        <f>IF(E37="","",IF(E40="","",IF(E40-E37&lt;$C$108,"",IF(E40-E37&lt;=$C$109,$F$108,$F$109))))</f>
        <v/>
      </c>
      <c r="L39" s="232"/>
      <c r="M39" s="232"/>
      <c r="N39" s="232" t="str">
        <f>IF(SUM(J39:M40)&gt;0,SUM(J39:M40),"")</f>
        <v/>
      </c>
      <c r="O39" s="234"/>
    </row>
    <row r="40" spans="2:15" ht="6.95" customHeight="1" x14ac:dyDescent="0.2">
      <c r="B40" s="276"/>
      <c r="C40" s="93" t="s">
        <v>35</v>
      </c>
      <c r="D40" s="97" t="str">
        <f>IF(ISBLANK('Kniha jízd'!D28),"",'Kniha jízd'!D28)</f>
        <v/>
      </c>
      <c r="E40" s="98" t="str">
        <f>IF(ISBLANK('Kniha jízd'!F28),"",'Kniha jízd'!F28)</f>
        <v/>
      </c>
      <c r="F40" s="247"/>
      <c r="G40" s="247"/>
      <c r="H40" s="249"/>
      <c r="I40" s="96"/>
      <c r="J40" s="250"/>
      <c r="K40" s="233"/>
      <c r="L40" s="233"/>
      <c r="M40" s="233"/>
      <c r="N40" s="233"/>
      <c r="O40" s="235"/>
    </row>
    <row r="41" spans="2:15" ht="6.95" customHeight="1" x14ac:dyDescent="0.2">
      <c r="B41" s="275" t="str">
        <f>IF(ISBLANK('Kniha jízd'!B29),"",'Kniha jízd'!B29)</f>
        <v/>
      </c>
      <c r="C41" s="89" t="s">
        <v>34</v>
      </c>
      <c r="D41" s="90" t="str">
        <f>IF(ISBLANK('Kniha jízd'!C29),"",'Kniha jízd'!C29)</f>
        <v/>
      </c>
      <c r="E41" s="91" t="str">
        <f>IF(ISBLANK('Kniha jízd'!E29),"",'Kniha jízd'!E29)</f>
        <v/>
      </c>
      <c r="F41" s="246" t="str">
        <f>IF(ISBLANK('Kniha jízd'!B29),"",LEFT($F$107,3))</f>
        <v/>
      </c>
      <c r="G41" s="246"/>
      <c r="H41" s="248" t="str">
        <f>IF(ISBLANK('Kniha jízd'!J29),"",'Kniha jízd'!J29)</f>
        <v/>
      </c>
      <c r="I41" s="92"/>
      <c r="J41" s="232" t="str">
        <f>IF(ISBLANK('Kniha jízd'!K29),"",'Kniha jízd'!K29)</f>
        <v/>
      </c>
      <c r="K41" s="232"/>
      <c r="L41" s="232"/>
      <c r="M41" s="232"/>
      <c r="N41" s="232" t="str">
        <f>IF(SUM(J41:M42)&gt;0,SUM(J41:M42),"")</f>
        <v/>
      </c>
      <c r="O41" s="234"/>
    </row>
    <row r="42" spans="2:15" ht="6.95" customHeight="1" x14ac:dyDescent="0.2">
      <c r="B42" s="276"/>
      <c r="C42" s="93" t="s">
        <v>35</v>
      </c>
      <c r="D42" s="97" t="str">
        <f>IF(ISBLANK('Kniha jízd'!D29),"",'Kniha jízd'!D29)</f>
        <v/>
      </c>
      <c r="E42" s="98" t="str">
        <f>IF(ISBLANK('Kniha jízd'!F29),"",'Kniha jízd'!F29)</f>
        <v/>
      </c>
      <c r="F42" s="247"/>
      <c r="G42" s="247"/>
      <c r="H42" s="249"/>
      <c r="I42" s="96"/>
      <c r="J42" s="250"/>
      <c r="K42" s="233"/>
      <c r="L42" s="233"/>
      <c r="M42" s="233"/>
      <c r="N42" s="233"/>
      <c r="O42" s="235"/>
    </row>
    <row r="43" spans="2:15" ht="6.95" customHeight="1" x14ac:dyDescent="0.2">
      <c r="B43" s="275" t="str">
        <f>IF(ISBLANK('Kniha jízd'!B30),"",'Kniha jízd'!B30)</f>
        <v/>
      </c>
      <c r="C43" s="89" t="s">
        <v>34</v>
      </c>
      <c r="D43" s="90" t="str">
        <f>IF(ISBLANK('Kniha jízd'!C30),"",'Kniha jízd'!C30)</f>
        <v/>
      </c>
      <c r="E43" s="91" t="str">
        <f>IF(ISBLANK('Kniha jízd'!E30),"",'Kniha jízd'!E30)</f>
        <v/>
      </c>
      <c r="F43" s="246" t="str">
        <f>IF(ISBLANK('Kniha jízd'!B30),"",LEFT($F$107,3))</f>
        <v/>
      </c>
      <c r="G43" s="246"/>
      <c r="H43" s="248" t="str">
        <f>IF(ISBLANK('Kniha jízd'!J30),"",'Kniha jízd'!J30)</f>
        <v/>
      </c>
      <c r="I43" s="92"/>
      <c r="J43" s="232" t="str">
        <f>IF(ISBLANK('Kniha jízd'!K30),"",'Kniha jízd'!K30)</f>
        <v/>
      </c>
      <c r="K43" s="232" t="str">
        <f>IF(E41="","",IF(E44="","",IF(E44-E41&lt;$C$108,"",IF(E44-E41&lt;=$C$109,$F$108,$F$109))))</f>
        <v/>
      </c>
      <c r="L43" s="232"/>
      <c r="M43" s="232"/>
      <c r="N43" s="232" t="str">
        <f>IF(SUM(J43:M44)&gt;0,SUM(J43:M44),"")</f>
        <v/>
      </c>
      <c r="O43" s="234"/>
    </row>
    <row r="44" spans="2:15" ht="6.95" customHeight="1" x14ac:dyDescent="0.2">
      <c r="B44" s="276"/>
      <c r="C44" s="93" t="s">
        <v>35</v>
      </c>
      <c r="D44" s="97" t="str">
        <f>IF(ISBLANK('Kniha jízd'!D30),"",'Kniha jízd'!D30)</f>
        <v/>
      </c>
      <c r="E44" s="98" t="str">
        <f>IF(ISBLANK('Kniha jízd'!F30),"",'Kniha jízd'!F30)</f>
        <v/>
      </c>
      <c r="F44" s="247"/>
      <c r="G44" s="247"/>
      <c r="H44" s="249"/>
      <c r="I44" s="96"/>
      <c r="J44" s="250"/>
      <c r="K44" s="233"/>
      <c r="L44" s="233"/>
      <c r="M44" s="233"/>
      <c r="N44" s="233"/>
      <c r="O44" s="235"/>
    </row>
    <row r="45" spans="2:15" ht="6.95" customHeight="1" x14ac:dyDescent="0.2">
      <c r="B45" s="275" t="str">
        <f>IF(ISBLANK('Kniha jízd'!B31),"",'Kniha jízd'!B31)</f>
        <v/>
      </c>
      <c r="C45" s="89" t="s">
        <v>34</v>
      </c>
      <c r="D45" s="90" t="str">
        <f>IF(ISBLANK('Kniha jízd'!C31),"",'Kniha jízd'!C31)</f>
        <v/>
      </c>
      <c r="E45" s="91" t="str">
        <f>IF(ISBLANK('Kniha jízd'!E31),"",'Kniha jízd'!E31)</f>
        <v/>
      </c>
      <c r="F45" s="246" t="str">
        <f>IF(ISBLANK('Kniha jízd'!B31),"",LEFT($F$107,3))</f>
        <v/>
      </c>
      <c r="G45" s="246"/>
      <c r="H45" s="248" t="str">
        <f>IF(ISBLANK('Kniha jízd'!J31),"",'Kniha jízd'!J31)</f>
        <v/>
      </c>
      <c r="I45" s="92"/>
      <c r="J45" s="232" t="str">
        <f>IF(ISBLANK('Kniha jízd'!K31),"",'Kniha jízd'!K31)</f>
        <v/>
      </c>
      <c r="K45" s="232"/>
      <c r="L45" s="101"/>
      <c r="M45" s="232"/>
      <c r="N45" s="232" t="str">
        <f>IF(SUM(J45:M46)&gt;0,SUM(J45:M46),"")</f>
        <v/>
      </c>
      <c r="O45" s="234"/>
    </row>
    <row r="46" spans="2:15" ht="6.95" customHeight="1" x14ac:dyDescent="0.2">
      <c r="B46" s="276"/>
      <c r="C46" s="93" t="s">
        <v>35</v>
      </c>
      <c r="D46" s="97" t="str">
        <f>IF(ISBLANK('Kniha jízd'!D31),"",'Kniha jízd'!D31)</f>
        <v/>
      </c>
      <c r="E46" s="98" t="str">
        <f>IF(ISBLANK('Kniha jízd'!F31),"",'Kniha jízd'!F31)</f>
        <v/>
      </c>
      <c r="F46" s="247"/>
      <c r="G46" s="247"/>
      <c r="H46" s="249"/>
      <c r="I46" s="96"/>
      <c r="J46" s="250"/>
      <c r="K46" s="233"/>
      <c r="L46" s="102"/>
      <c r="M46" s="233"/>
      <c r="N46" s="233"/>
      <c r="O46" s="235"/>
    </row>
    <row r="47" spans="2:15" ht="6.95" customHeight="1" x14ac:dyDescent="0.2">
      <c r="B47" s="275" t="str">
        <f>IF(ISBLANK('Kniha jízd'!B32),"",'Kniha jízd'!B32)</f>
        <v/>
      </c>
      <c r="C47" s="89" t="s">
        <v>34</v>
      </c>
      <c r="D47" s="90" t="str">
        <f>IF(ISBLANK('Kniha jízd'!C32),"",'Kniha jízd'!C32)</f>
        <v/>
      </c>
      <c r="E47" s="91" t="str">
        <f>IF(ISBLANK('Kniha jízd'!E32),"",'Kniha jízd'!E32)</f>
        <v/>
      </c>
      <c r="F47" s="246" t="str">
        <f>IF(ISBLANK('Kniha jízd'!B32),"",LEFT($F$107,3))</f>
        <v/>
      </c>
      <c r="G47" s="246"/>
      <c r="H47" s="248" t="str">
        <f>IF(ISBLANK('Kniha jízd'!J32),"",'Kniha jízd'!J32)</f>
        <v/>
      </c>
      <c r="I47" s="92"/>
      <c r="J47" s="232" t="str">
        <f>IF(ISBLANK('Kniha jízd'!K32),"",'Kniha jízd'!K32)</f>
        <v/>
      </c>
      <c r="K47" s="232" t="str">
        <f>IF(E45="","",IF(E48="","",IF(E48-E45&lt;$C$108,"",IF(E48-E45&lt;=$C$109,$F$108,$F$109))))</f>
        <v/>
      </c>
      <c r="L47" s="232"/>
      <c r="M47" s="232"/>
      <c r="N47" s="232" t="str">
        <f>IF(SUM(J47:M48)&gt;0,SUM(J47:M48),"")</f>
        <v/>
      </c>
      <c r="O47" s="234"/>
    </row>
    <row r="48" spans="2:15" ht="6.95" customHeight="1" x14ac:dyDescent="0.2">
      <c r="B48" s="276"/>
      <c r="C48" s="93" t="s">
        <v>35</v>
      </c>
      <c r="D48" s="97" t="str">
        <f>IF(ISBLANK('Kniha jízd'!D32),"",'Kniha jízd'!D32)</f>
        <v/>
      </c>
      <c r="E48" s="98" t="str">
        <f>IF(ISBLANK('Kniha jízd'!F32),"",'Kniha jízd'!F32)</f>
        <v/>
      </c>
      <c r="F48" s="247"/>
      <c r="G48" s="247"/>
      <c r="H48" s="249"/>
      <c r="I48" s="96"/>
      <c r="J48" s="250"/>
      <c r="K48" s="233"/>
      <c r="L48" s="233"/>
      <c r="M48" s="233"/>
      <c r="N48" s="233"/>
      <c r="O48" s="235"/>
    </row>
    <row r="49" spans="2:15" ht="6.95" customHeight="1" x14ac:dyDescent="0.2">
      <c r="B49" s="275" t="str">
        <f>IF(ISBLANK('Kniha jízd'!B33),"",'Kniha jízd'!B33)</f>
        <v/>
      </c>
      <c r="C49" s="89" t="s">
        <v>34</v>
      </c>
      <c r="D49" s="90" t="str">
        <f>IF(ISBLANK('Kniha jízd'!C33),"",'Kniha jízd'!C33)</f>
        <v/>
      </c>
      <c r="E49" s="91" t="str">
        <f>IF(ISBLANK('Kniha jízd'!E33),"",'Kniha jízd'!E33)</f>
        <v/>
      </c>
      <c r="F49" s="246" t="str">
        <f>IF(ISBLANK('Kniha jízd'!B33),"",LEFT($F$107,3))</f>
        <v/>
      </c>
      <c r="G49" s="246"/>
      <c r="H49" s="248" t="str">
        <f>IF(ISBLANK('Kniha jízd'!J33),"",'Kniha jízd'!J33)</f>
        <v/>
      </c>
      <c r="I49" s="92"/>
      <c r="J49" s="232" t="str">
        <f>IF(ISBLANK('Kniha jízd'!K33),"",'Kniha jízd'!K33)</f>
        <v/>
      </c>
      <c r="K49" s="232"/>
      <c r="L49" s="232"/>
      <c r="M49" s="232"/>
      <c r="N49" s="232" t="str">
        <f>IF(SUM(J49:M50)&gt;0,SUM(J49:M50),"")</f>
        <v/>
      </c>
      <c r="O49" s="234"/>
    </row>
    <row r="50" spans="2:15" ht="6.95" customHeight="1" x14ac:dyDescent="0.2">
      <c r="B50" s="276"/>
      <c r="C50" s="93" t="s">
        <v>35</v>
      </c>
      <c r="D50" s="97" t="str">
        <f>IF(ISBLANK('Kniha jízd'!D33),"",'Kniha jízd'!D33)</f>
        <v/>
      </c>
      <c r="E50" s="98" t="str">
        <f>IF(ISBLANK('Kniha jízd'!F33),"",'Kniha jízd'!F33)</f>
        <v/>
      </c>
      <c r="F50" s="247"/>
      <c r="G50" s="247"/>
      <c r="H50" s="249"/>
      <c r="I50" s="96"/>
      <c r="J50" s="250"/>
      <c r="K50" s="233"/>
      <c r="L50" s="233"/>
      <c r="M50" s="233"/>
      <c r="N50" s="233"/>
      <c r="O50" s="235"/>
    </row>
    <row r="51" spans="2:15" ht="6.95" customHeight="1" x14ac:dyDescent="0.2">
      <c r="B51" s="275" t="str">
        <f>IF(ISBLANK('Kniha jízd'!B34),"",'Kniha jízd'!B34)</f>
        <v/>
      </c>
      <c r="C51" s="89" t="s">
        <v>34</v>
      </c>
      <c r="D51" s="90" t="str">
        <f>IF(ISBLANK('Kniha jízd'!C34),"",'Kniha jízd'!C34)</f>
        <v/>
      </c>
      <c r="E51" s="91" t="str">
        <f>IF(ISBLANK('Kniha jízd'!E34),"",'Kniha jízd'!E34)</f>
        <v/>
      </c>
      <c r="F51" s="246" t="str">
        <f>IF(ISBLANK('Kniha jízd'!B34),"",LEFT($F$107,3))</f>
        <v/>
      </c>
      <c r="G51" s="246"/>
      <c r="H51" s="248" t="str">
        <f>IF(ISBLANK('Kniha jízd'!J34),"",'Kniha jízd'!J34)</f>
        <v/>
      </c>
      <c r="I51" s="92"/>
      <c r="J51" s="232" t="str">
        <f>IF(ISBLANK('Kniha jízd'!K34),"",'Kniha jízd'!K34)</f>
        <v/>
      </c>
      <c r="K51" s="232" t="str">
        <f>IF(E49="","",IF(E52="","",IF(E52-E49&lt;$C$108,"",IF(E52-E49&lt;=$C$109,$F$108,$F$109))))</f>
        <v/>
      </c>
      <c r="L51" s="232"/>
      <c r="M51" s="232"/>
      <c r="N51" s="232" t="str">
        <f>IF(SUM(J51:M52)&gt;0,SUM(J51:M52),"")</f>
        <v/>
      </c>
      <c r="O51" s="234"/>
    </row>
    <row r="52" spans="2:15" ht="6.95" customHeight="1" x14ac:dyDescent="0.2">
      <c r="B52" s="276"/>
      <c r="C52" s="93" t="s">
        <v>35</v>
      </c>
      <c r="D52" s="97" t="str">
        <f>IF(ISBLANK('Kniha jízd'!D34),"",'Kniha jízd'!D34)</f>
        <v/>
      </c>
      <c r="E52" s="98" t="str">
        <f>IF(ISBLANK('Kniha jízd'!F34),"",'Kniha jízd'!F34)</f>
        <v/>
      </c>
      <c r="F52" s="247"/>
      <c r="G52" s="247"/>
      <c r="H52" s="249"/>
      <c r="I52" s="96"/>
      <c r="J52" s="250"/>
      <c r="K52" s="233"/>
      <c r="L52" s="233"/>
      <c r="M52" s="233"/>
      <c r="N52" s="233"/>
      <c r="O52" s="235"/>
    </row>
    <row r="53" spans="2:15" ht="6.95" customHeight="1" x14ac:dyDescent="0.2">
      <c r="B53" s="275" t="str">
        <f>IF(ISBLANK('Kniha jízd'!B35),"",'Kniha jízd'!B35)</f>
        <v/>
      </c>
      <c r="C53" s="89" t="s">
        <v>34</v>
      </c>
      <c r="D53" s="90" t="str">
        <f>IF(ISBLANK('Kniha jízd'!C35),"",'Kniha jízd'!C35)</f>
        <v/>
      </c>
      <c r="E53" s="91" t="str">
        <f>IF(ISBLANK('Kniha jízd'!E35),"",'Kniha jízd'!E35)</f>
        <v/>
      </c>
      <c r="F53" s="246" t="str">
        <f>IF(ISBLANK('Kniha jízd'!B35),"",LEFT($F$107,3))</f>
        <v/>
      </c>
      <c r="G53" s="246"/>
      <c r="H53" s="248" t="str">
        <f>IF(ISBLANK('Kniha jízd'!J35),"",'Kniha jízd'!J35)</f>
        <v/>
      </c>
      <c r="I53" s="92"/>
      <c r="J53" s="232" t="str">
        <f>IF(ISBLANK('Kniha jízd'!K35),"",'Kniha jízd'!K35)</f>
        <v/>
      </c>
      <c r="K53" s="232"/>
      <c r="L53" s="232"/>
      <c r="M53" s="232"/>
      <c r="N53" s="232" t="str">
        <f>IF(SUM(J53:M54)&gt;0,SUM(J53:M54),"")</f>
        <v/>
      </c>
      <c r="O53" s="234"/>
    </row>
    <row r="54" spans="2:15" ht="6.95" customHeight="1" x14ac:dyDescent="0.2">
      <c r="B54" s="276"/>
      <c r="C54" s="93" t="s">
        <v>35</v>
      </c>
      <c r="D54" s="97" t="str">
        <f>IF(ISBLANK('Kniha jízd'!D35),"",'Kniha jízd'!D35)</f>
        <v/>
      </c>
      <c r="E54" s="98" t="str">
        <f>IF(ISBLANK('Kniha jízd'!F35),"",'Kniha jízd'!F35)</f>
        <v/>
      </c>
      <c r="F54" s="247"/>
      <c r="G54" s="247"/>
      <c r="H54" s="249"/>
      <c r="I54" s="96"/>
      <c r="J54" s="250"/>
      <c r="K54" s="233"/>
      <c r="L54" s="233"/>
      <c r="M54" s="233"/>
      <c r="N54" s="233"/>
      <c r="O54" s="235"/>
    </row>
    <row r="55" spans="2:15" ht="6.95" customHeight="1" x14ac:dyDescent="0.2">
      <c r="B55" s="275" t="str">
        <f>IF(ISBLANK('Kniha jízd'!B36),"",'Kniha jízd'!B36)</f>
        <v/>
      </c>
      <c r="C55" s="89" t="s">
        <v>34</v>
      </c>
      <c r="D55" s="90" t="str">
        <f>IF(ISBLANK('Kniha jízd'!C36),"",'Kniha jízd'!C36)</f>
        <v/>
      </c>
      <c r="E55" s="91" t="str">
        <f>IF(ISBLANK('Kniha jízd'!E36),"",'Kniha jízd'!E36)</f>
        <v/>
      </c>
      <c r="F55" s="246" t="str">
        <f>IF(ISBLANK('Kniha jízd'!B36),"",LEFT($F$107,3))</f>
        <v/>
      </c>
      <c r="G55" s="246"/>
      <c r="H55" s="248" t="str">
        <f>IF(ISBLANK('Kniha jízd'!J36),"",'Kniha jízd'!J36)</f>
        <v/>
      </c>
      <c r="I55" s="92"/>
      <c r="J55" s="232" t="str">
        <f>IF(ISBLANK('Kniha jízd'!K36),"",'Kniha jízd'!K36)</f>
        <v/>
      </c>
      <c r="K55" s="232" t="str">
        <f>IF(E53="","",IF(E56="","",IF(E56-E53&lt;$C$108,"",IF(E56-E53&lt;=$C$109,$F$108,$F$109))))</f>
        <v/>
      </c>
      <c r="L55" s="232"/>
      <c r="M55" s="232"/>
      <c r="N55" s="232" t="str">
        <f>IF(SUM(J55:M56)&gt;0,SUM(J55:M56),"")</f>
        <v/>
      </c>
      <c r="O55" s="234"/>
    </row>
    <row r="56" spans="2:15" ht="6.95" customHeight="1" x14ac:dyDescent="0.2">
      <c r="B56" s="276"/>
      <c r="C56" s="93" t="s">
        <v>35</v>
      </c>
      <c r="D56" s="97" t="str">
        <f>IF(ISBLANK('Kniha jízd'!D36),"",'Kniha jízd'!D36)</f>
        <v/>
      </c>
      <c r="E56" s="98" t="str">
        <f>IF(ISBLANK('Kniha jízd'!F36),"",'Kniha jízd'!F36)</f>
        <v/>
      </c>
      <c r="F56" s="247"/>
      <c r="G56" s="247"/>
      <c r="H56" s="249"/>
      <c r="I56" s="96"/>
      <c r="J56" s="250"/>
      <c r="K56" s="233"/>
      <c r="L56" s="233"/>
      <c r="M56" s="233"/>
      <c r="N56" s="233"/>
      <c r="O56" s="235"/>
    </row>
    <row r="57" spans="2:15" ht="6.95" customHeight="1" x14ac:dyDescent="0.2">
      <c r="B57" s="275" t="str">
        <f>IF(ISBLANK('Kniha jízd'!B37),"",'Kniha jízd'!B37)</f>
        <v/>
      </c>
      <c r="C57" s="89" t="s">
        <v>34</v>
      </c>
      <c r="D57" s="90" t="str">
        <f>IF(ISBLANK('Kniha jízd'!C37),"",'Kniha jízd'!C37)</f>
        <v/>
      </c>
      <c r="E57" s="91" t="str">
        <f>IF(ISBLANK('Kniha jízd'!E37),"",'Kniha jízd'!E37)</f>
        <v/>
      </c>
      <c r="F57" s="246" t="str">
        <f>IF(ISBLANK('Kniha jízd'!B37),"",LEFT($F$107,3))</f>
        <v/>
      </c>
      <c r="G57" s="246"/>
      <c r="H57" s="248" t="str">
        <f>IF(ISBLANK('Kniha jízd'!J37),"",'Kniha jízd'!J37)</f>
        <v/>
      </c>
      <c r="I57" s="92"/>
      <c r="J57" s="232" t="str">
        <f>IF(ISBLANK('Kniha jízd'!K37),"",'Kniha jízd'!K37)</f>
        <v/>
      </c>
      <c r="K57" s="232"/>
      <c r="L57" s="101"/>
      <c r="M57" s="232"/>
      <c r="N57" s="232" t="str">
        <f>IF(SUM(J57:M58)&gt;0,SUM(J57:M58),"")</f>
        <v/>
      </c>
      <c r="O57" s="234"/>
    </row>
    <row r="58" spans="2:15" ht="6.95" customHeight="1" x14ac:dyDescent="0.2">
      <c r="B58" s="276"/>
      <c r="C58" s="93" t="s">
        <v>35</v>
      </c>
      <c r="D58" s="97" t="str">
        <f>IF(ISBLANK('Kniha jízd'!D37),"",'Kniha jízd'!D37)</f>
        <v/>
      </c>
      <c r="E58" s="98" t="str">
        <f>IF(ISBLANK('Kniha jízd'!F37),"",'Kniha jízd'!F37)</f>
        <v/>
      </c>
      <c r="F58" s="247"/>
      <c r="G58" s="247"/>
      <c r="H58" s="249"/>
      <c r="I58" s="96"/>
      <c r="J58" s="250"/>
      <c r="K58" s="233"/>
      <c r="L58" s="102"/>
      <c r="M58" s="233"/>
      <c r="N58" s="233"/>
      <c r="O58" s="235"/>
    </row>
    <row r="59" spans="2:15" ht="6.95" customHeight="1" x14ac:dyDescent="0.2">
      <c r="B59" s="275" t="str">
        <f>IF(ISBLANK('Kniha jízd'!B38),"",'Kniha jízd'!B38)</f>
        <v/>
      </c>
      <c r="C59" s="89" t="s">
        <v>34</v>
      </c>
      <c r="D59" s="90" t="str">
        <f>IF(ISBLANK('Kniha jízd'!C38),"",'Kniha jízd'!C38)</f>
        <v/>
      </c>
      <c r="E59" s="91" t="str">
        <f>IF(ISBLANK('Kniha jízd'!E38),"",'Kniha jízd'!E38)</f>
        <v/>
      </c>
      <c r="F59" s="246" t="str">
        <f>IF(ISBLANK('Kniha jízd'!B38),"",LEFT($F$107,3))</f>
        <v/>
      </c>
      <c r="G59" s="246"/>
      <c r="H59" s="248" t="str">
        <f>IF(ISBLANK('Kniha jízd'!J38),"",'Kniha jízd'!J38)</f>
        <v/>
      </c>
      <c r="I59" s="92"/>
      <c r="J59" s="232" t="str">
        <f>IF(ISBLANK('Kniha jízd'!K38),"",'Kniha jízd'!K38)</f>
        <v/>
      </c>
      <c r="K59" s="232" t="str">
        <f>IF(E57="","",IF(E60="","",IF(E60-E57&lt;$C$108,"",IF(E60-E57&lt;=$C$109,$F$108,$F$109))))</f>
        <v/>
      </c>
      <c r="L59" s="232"/>
      <c r="M59" s="232"/>
      <c r="N59" s="232" t="str">
        <f>IF(SUM(J59:M60)&gt;0,SUM(J59:M60),"")</f>
        <v/>
      </c>
      <c r="O59" s="234"/>
    </row>
    <row r="60" spans="2:15" ht="6.95" customHeight="1" x14ac:dyDescent="0.2">
      <c r="B60" s="276"/>
      <c r="C60" s="93" t="s">
        <v>35</v>
      </c>
      <c r="D60" s="97" t="str">
        <f>IF(ISBLANK('Kniha jízd'!D38),"",'Kniha jízd'!D38)</f>
        <v/>
      </c>
      <c r="E60" s="98" t="str">
        <f>IF(ISBLANK('Kniha jízd'!F38),"",'Kniha jízd'!F38)</f>
        <v/>
      </c>
      <c r="F60" s="247"/>
      <c r="G60" s="247"/>
      <c r="H60" s="249"/>
      <c r="I60" s="96"/>
      <c r="J60" s="250"/>
      <c r="K60" s="233"/>
      <c r="L60" s="233"/>
      <c r="M60" s="233"/>
      <c r="N60" s="233"/>
      <c r="O60" s="235"/>
    </row>
    <row r="61" spans="2:15" ht="6.95" customHeight="1" x14ac:dyDescent="0.2">
      <c r="B61" s="275" t="str">
        <f>IF(ISBLANK('Kniha jízd'!B39),"",'Kniha jízd'!B39)</f>
        <v/>
      </c>
      <c r="C61" s="89" t="s">
        <v>34</v>
      </c>
      <c r="D61" s="90" t="str">
        <f>IF(ISBLANK('Kniha jízd'!C39),"",'Kniha jízd'!C39)</f>
        <v/>
      </c>
      <c r="E61" s="91" t="str">
        <f>IF(ISBLANK('Kniha jízd'!E39),"",'Kniha jízd'!E39)</f>
        <v/>
      </c>
      <c r="F61" s="246" t="str">
        <f>IF(ISBLANK('Kniha jízd'!B39),"",LEFT($F$107,3))</f>
        <v/>
      </c>
      <c r="G61" s="246"/>
      <c r="H61" s="248" t="str">
        <f>IF(ISBLANK('Kniha jízd'!J39),"",'Kniha jízd'!J39)</f>
        <v/>
      </c>
      <c r="I61" s="92"/>
      <c r="J61" s="232" t="str">
        <f>IF(ISBLANK('Kniha jízd'!K39),"",'Kniha jízd'!K39)</f>
        <v/>
      </c>
      <c r="K61" s="232"/>
      <c r="L61" s="232"/>
      <c r="M61" s="232"/>
      <c r="N61" s="232" t="str">
        <f>IF(SUM(J61:M62)&gt;0,SUM(J61:M62),"")</f>
        <v/>
      </c>
      <c r="O61" s="234"/>
    </row>
    <row r="62" spans="2:15" ht="6.95" customHeight="1" x14ac:dyDescent="0.2">
      <c r="B62" s="276"/>
      <c r="C62" s="93" t="s">
        <v>35</v>
      </c>
      <c r="D62" s="97" t="str">
        <f>IF(ISBLANK('Kniha jízd'!D39),"",'Kniha jízd'!D39)</f>
        <v/>
      </c>
      <c r="E62" s="98" t="str">
        <f>IF(ISBLANK('Kniha jízd'!F39),"",'Kniha jízd'!F39)</f>
        <v/>
      </c>
      <c r="F62" s="247"/>
      <c r="G62" s="247"/>
      <c r="H62" s="249"/>
      <c r="I62" s="96"/>
      <c r="J62" s="250"/>
      <c r="K62" s="233"/>
      <c r="L62" s="233"/>
      <c r="M62" s="233"/>
      <c r="N62" s="233"/>
      <c r="O62" s="235"/>
    </row>
    <row r="63" spans="2:15" ht="6.95" customHeight="1" x14ac:dyDescent="0.2">
      <c r="B63" s="275" t="str">
        <f>IF(ISBLANK('Kniha jízd'!B40),"",'Kniha jízd'!B40)</f>
        <v/>
      </c>
      <c r="C63" s="89" t="s">
        <v>34</v>
      </c>
      <c r="D63" s="90" t="str">
        <f>IF(ISBLANK('Kniha jízd'!C40),"",'Kniha jízd'!C40)</f>
        <v/>
      </c>
      <c r="E63" s="91" t="str">
        <f>IF(ISBLANK('Kniha jízd'!E40),"",'Kniha jízd'!E40)</f>
        <v/>
      </c>
      <c r="F63" s="246" t="str">
        <f>IF(ISBLANK('Kniha jízd'!B40),"",LEFT($F$107,3))</f>
        <v/>
      </c>
      <c r="G63" s="246"/>
      <c r="H63" s="248" t="str">
        <f>IF(ISBLANK('Kniha jízd'!J40),"",'Kniha jízd'!J40)</f>
        <v/>
      </c>
      <c r="I63" s="92"/>
      <c r="J63" s="232" t="str">
        <f>IF(ISBLANK('Kniha jízd'!K40),"",'Kniha jízd'!K40)</f>
        <v/>
      </c>
      <c r="K63" s="232" t="str">
        <f>IF(E61="","",IF(E64="","",IF(E64-E61&lt;$C$108,"",IF(E64-E61&lt;=$C$109,$F$108,$F$109))))</f>
        <v/>
      </c>
      <c r="L63" s="232"/>
      <c r="M63" s="232"/>
      <c r="N63" s="232" t="str">
        <f>IF(SUM(J63:M64)&gt;0,SUM(J63:M64),"")</f>
        <v/>
      </c>
      <c r="O63" s="234"/>
    </row>
    <row r="64" spans="2:15" ht="6.95" customHeight="1" x14ac:dyDescent="0.2">
      <c r="B64" s="276"/>
      <c r="C64" s="93" t="s">
        <v>35</v>
      </c>
      <c r="D64" s="97" t="str">
        <f>IF(ISBLANK('Kniha jízd'!D40),"",'Kniha jízd'!D40)</f>
        <v/>
      </c>
      <c r="E64" s="98" t="str">
        <f>IF(ISBLANK('Kniha jízd'!F40),"",'Kniha jízd'!F40)</f>
        <v/>
      </c>
      <c r="F64" s="247"/>
      <c r="G64" s="247"/>
      <c r="H64" s="249"/>
      <c r="I64" s="96"/>
      <c r="J64" s="250"/>
      <c r="K64" s="233"/>
      <c r="L64" s="233"/>
      <c r="M64" s="233"/>
      <c r="N64" s="233"/>
      <c r="O64" s="235"/>
    </row>
    <row r="65" spans="2:15" ht="6.95" customHeight="1" x14ac:dyDescent="0.2">
      <c r="B65" s="275" t="str">
        <f>IF(ISBLANK('Kniha jízd'!B41),"",'Kniha jízd'!B41)</f>
        <v/>
      </c>
      <c r="C65" s="89" t="s">
        <v>34</v>
      </c>
      <c r="D65" s="90" t="str">
        <f>IF(ISBLANK('Kniha jízd'!C41),"",'Kniha jízd'!C41)</f>
        <v/>
      </c>
      <c r="E65" s="91" t="str">
        <f>IF(ISBLANK('Kniha jízd'!E41),"",'Kniha jízd'!E41)</f>
        <v/>
      </c>
      <c r="F65" s="246" t="str">
        <f>IF(ISBLANK('Kniha jízd'!B41),"",LEFT($F$107,3))</f>
        <v/>
      </c>
      <c r="G65" s="246"/>
      <c r="H65" s="248" t="str">
        <f>IF(ISBLANK('Kniha jízd'!J41),"",'Kniha jízd'!J41)</f>
        <v/>
      </c>
      <c r="I65" s="92"/>
      <c r="J65" s="232" t="str">
        <f>IF(ISBLANK('Kniha jízd'!K41),"",'Kniha jízd'!K41)</f>
        <v/>
      </c>
      <c r="K65" s="232"/>
      <c r="L65" s="232"/>
      <c r="M65" s="232"/>
      <c r="N65" s="232" t="str">
        <f>IF(SUM(J65:M66)&gt;0,SUM(J65:M66),"")</f>
        <v/>
      </c>
      <c r="O65" s="234"/>
    </row>
    <row r="66" spans="2:15" ht="6.95" customHeight="1" x14ac:dyDescent="0.2">
      <c r="B66" s="276"/>
      <c r="C66" s="93" t="s">
        <v>35</v>
      </c>
      <c r="D66" s="97" t="str">
        <f>IF(ISBLANK('Kniha jízd'!D41),"",'Kniha jízd'!D41)</f>
        <v/>
      </c>
      <c r="E66" s="98" t="str">
        <f>IF(ISBLANK('Kniha jízd'!F41),"",'Kniha jízd'!F41)</f>
        <v/>
      </c>
      <c r="F66" s="247"/>
      <c r="G66" s="247"/>
      <c r="H66" s="249"/>
      <c r="I66" s="96"/>
      <c r="J66" s="250"/>
      <c r="K66" s="233"/>
      <c r="L66" s="233"/>
      <c r="M66" s="233"/>
      <c r="N66" s="233"/>
      <c r="O66" s="235"/>
    </row>
    <row r="67" spans="2:15" ht="6.95" customHeight="1" x14ac:dyDescent="0.2">
      <c r="B67" s="275" t="str">
        <f>IF(ISBLANK('Kniha jízd'!B42),"",'Kniha jízd'!B42)</f>
        <v/>
      </c>
      <c r="C67" s="89" t="s">
        <v>34</v>
      </c>
      <c r="D67" s="90" t="str">
        <f>IF(ISBLANK('Kniha jízd'!C42),"",'Kniha jízd'!C42)</f>
        <v/>
      </c>
      <c r="E67" s="91" t="str">
        <f>IF(ISBLANK('Kniha jízd'!E42),"",'Kniha jízd'!E42)</f>
        <v/>
      </c>
      <c r="F67" s="246" t="str">
        <f>IF(ISBLANK('Kniha jízd'!B42),"",LEFT($F$107,3))</f>
        <v/>
      </c>
      <c r="G67" s="246"/>
      <c r="H67" s="248" t="str">
        <f>IF(ISBLANK('Kniha jízd'!J42),"",'Kniha jízd'!J42)</f>
        <v/>
      </c>
      <c r="I67" s="92"/>
      <c r="J67" s="232" t="str">
        <f>IF(ISBLANK('Kniha jízd'!K42),"",'Kniha jízd'!K42)</f>
        <v/>
      </c>
      <c r="K67" s="232" t="str">
        <f>IF(E65="","",IF(E68="","",IF(E68-E65&lt;$C$108,"",IF(E68-E65&lt;=$C$109,$F$108,$F$109))))</f>
        <v/>
      </c>
      <c r="L67" s="101"/>
      <c r="M67" s="232"/>
      <c r="N67" s="232" t="str">
        <f>IF(SUM(J67:M68)&gt;0,SUM(J67:M68),"")</f>
        <v/>
      </c>
      <c r="O67" s="234"/>
    </row>
    <row r="68" spans="2:15" ht="6.95" customHeight="1" x14ac:dyDescent="0.2">
      <c r="B68" s="276"/>
      <c r="C68" s="93" t="s">
        <v>35</v>
      </c>
      <c r="D68" s="97" t="str">
        <f>IF(ISBLANK('Kniha jízd'!D42),"",'Kniha jízd'!D42)</f>
        <v/>
      </c>
      <c r="E68" s="98" t="str">
        <f>IF(ISBLANK('Kniha jízd'!F42),"",'Kniha jízd'!F42)</f>
        <v/>
      </c>
      <c r="F68" s="247"/>
      <c r="G68" s="247"/>
      <c r="H68" s="249"/>
      <c r="I68" s="96"/>
      <c r="J68" s="250"/>
      <c r="K68" s="233"/>
      <c r="L68" s="102"/>
      <c r="M68" s="233"/>
      <c r="N68" s="233"/>
      <c r="O68" s="235"/>
    </row>
    <row r="69" spans="2:15" ht="6.95" customHeight="1" x14ac:dyDescent="0.2">
      <c r="B69" s="275" t="str">
        <f>IF(ISBLANK('Kniha jízd'!B43),"",'Kniha jízd'!B43)</f>
        <v/>
      </c>
      <c r="C69" s="89" t="s">
        <v>34</v>
      </c>
      <c r="D69" s="90" t="str">
        <f>IF(ISBLANK('Kniha jízd'!C43),"",'Kniha jízd'!C43)</f>
        <v/>
      </c>
      <c r="E69" s="91" t="str">
        <f>IF(ISBLANK('Kniha jízd'!E43),"",'Kniha jízd'!E43)</f>
        <v/>
      </c>
      <c r="F69" s="246" t="str">
        <f>IF(ISBLANK('Kniha jízd'!B43),"",LEFT($F$107,3))</f>
        <v/>
      </c>
      <c r="G69" s="246"/>
      <c r="H69" s="248" t="str">
        <f>IF(ISBLANK('Kniha jízd'!J43),"",'Kniha jízd'!J43)</f>
        <v/>
      </c>
      <c r="I69" s="92"/>
      <c r="J69" s="232" t="str">
        <f>IF(ISBLANK('Kniha jízd'!K43),"",'Kniha jízd'!K43)</f>
        <v/>
      </c>
      <c r="K69" s="232"/>
      <c r="L69" s="232"/>
      <c r="M69" s="232"/>
      <c r="N69" s="232" t="str">
        <f>IF(SUM(J69:M70)&gt;0,SUM(J69:M70),"")</f>
        <v/>
      </c>
      <c r="O69" s="234"/>
    </row>
    <row r="70" spans="2:15" ht="6.95" customHeight="1" x14ac:dyDescent="0.2">
      <c r="B70" s="276"/>
      <c r="C70" s="93" t="s">
        <v>35</v>
      </c>
      <c r="D70" s="97" t="str">
        <f>IF(ISBLANK('Kniha jízd'!D43),"",'Kniha jízd'!D43)</f>
        <v/>
      </c>
      <c r="E70" s="98" t="str">
        <f>IF(ISBLANK('Kniha jízd'!F43),"",'Kniha jízd'!F43)</f>
        <v/>
      </c>
      <c r="F70" s="247"/>
      <c r="G70" s="247"/>
      <c r="H70" s="249"/>
      <c r="I70" s="96"/>
      <c r="J70" s="250"/>
      <c r="K70" s="233"/>
      <c r="L70" s="233"/>
      <c r="M70" s="233"/>
      <c r="N70" s="233"/>
      <c r="O70" s="235"/>
    </row>
    <row r="71" spans="2:15" ht="6.95" customHeight="1" x14ac:dyDescent="0.2">
      <c r="B71" s="275" t="str">
        <f>IF(ISBLANK('Kniha jízd'!B44),"",'Kniha jízd'!B44)</f>
        <v/>
      </c>
      <c r="C71" s="89" t="s">
        <v>34</v>
      </c>
      <c r="D71" s="90" t="str">
        <f>IF(ISBLANK('Kniha jízd'!C44),"",'Kniha jízd'!C44)</f>
        <v/>
      </c>
      <c r="E71" s="91" t="str">
        <f>IF(ISBLANK('Kniha jízd'!E44),"",'Kniha jízd'!E44)</f>
        <v/>
      </c>
      <c r="F71" s="246" t="str">
        <f>IF(ISBLANK('Kniha jízd'!B44),"",LEFT($F$107,3))</f>
        <v/>
      </c>
      <c r="G71" s="246"/>
      <c r="H71" s="248" t="str">
        <f>IF(ISBLANK('Kniha jízd'!J44),"",'Kniha jízd'!J44)</f>
        <v/>
      </c>
      <c r="I71" s="92"/>
      <c r="J71" s="232" t="str">
        <f>IF(ISBLANK('Kniha jízd'!K44),"",'Kniha jízd'!K44)</f>
        <v/>
      </c>
      <c r="K71" s="232" t="str">
        <f>IF(E69="","",IF(E72="","",IF(E72-E69&lt;$C$108,"",IF(E72-E69&lt;=$C$109,$F$108,$F$109))))</f>
        <v/>
      </c>
      <c r="L71" s="232"/>
      <c r="M71" s="232"/>
      <c r="N71" s="232" t="str">
        <f>IF(SUM(J71:M72)&gt;0,SUM(J71:M72),"")</f>
        <v/>
      </c>
      <c r="O71" s="234"/>
    </row>
    <row r="72" spans="2:15" ht="6.95" customHeight="1" x14ac:dyDescent="0.2">
      <c r="B72" s="276"/>
      <c r="C72" s="93" t="s">
        <v>35</v>
      </c>
      <c r="D72" s="97" t="str">
        <f>IF(ISBLANK('Kniha jízd'!D44),"",'Kniha jízd'!D44)</f>
        <v/>
      </c>
      <c r="E72" s="98" t="str">
        <f>IF(ISBLANK('Kniha jízd'!F44),"",'Kniha jízd'!F44)</f>
        <v/>
      </c>
      <c r="F72" s="247"/>
      <c r="G72" s="247"/>
      <c r="H72" s="249"/>
      <c r="I72" s="96"/>
      <c r="J72" s="250"/>
      <c r="K72" s="233"/>
      <c r="L72" s="233"/>
      <c r="M72" s="233"/>
      <c r="N72" s="233"/>
      <c r="O72" s="235"/>
    </row>
    <row r="73" spans="2:15" ht="6.95" customHeight="1" x14ac:dyDescent="0.2">
      <c r="B73" s="275" t="str">
        <f>IF(ISBLANK('Kniha jízd'!B45),"",'Kniha jízd'!B45)</f>
        <v/>
      </c>
      <c r="C73" s="89" t="s">
        <v>34</v>
      </c>
      <c r="D73" s="90" t="str">
        <f>IF(ISBLANK('Kniha jízd'!C45),"",'Kniha jízd'!C45)</f>
        <v/>
      </c>
      <c r="E73" s="91" t="str">
        <f>IF(ISBLANK('Kniha jízd'!E45),"",'Kniha jízd'!E45)</f>
        <v/>
      </c>
      <c r="F73" s="246" t="str">
        <f>IF(ISBLANK('Kniha jízd'!B45),"",LEFT($F$107,3))</f>
        <v/>
      </c>
      <c r="G73" s="246"/>
      <c r="H73" s="248" t="str">
        <f>IF(ISBLANK('Kniha jízd'!J45),"",'Kniha jízd'!J45)</f>
        <v/>
      </c>
      <c r="I73" s="92"/>
      <c r="J73" s="232" t="str">
        <f>IF(ISBLANK('Kniha jízd'!K45),"",'Kniha jízd'!K45)</f>
        <v/>
      </c>
      <c r="K73" s="232"/>
      <c r="L73" s="232"/>
      <c r="M73" s="232"/>
      <c r="N73" s="232" t="str">
        <f>IF(SUM(J73:M74)&gt;0,SUM(J73:M74),"")</f>
        <v/>
      </c>
      <c r="O73" s="234"/>
    </row>
    <row r="74" spans="2:15" ht="6.95" customHeight="1" x14ac:dyDescent="0.2">
      <c r="B74" s="276"/>
      <c r="C74" s="93" t="s">
        <v>35</v>
      </c>
      <c r="D74" s="97" t="str">
        <f>IF(ISBLANK('Kniha jízd'!D45),"",'Kniha jízd'!D45)</f>
        <v/>
      </c>
      <c r="E74" s="98" t="str">
        <f>IF(ISBLANK('Kniha jízd'!F45),"",'Kniha jízd'!F45)</f>
        <v/>
      </c>
      <c r="F74" s="247"/>
      <c r="G74" s="247"/>
      <c r="H74" s="249"/>
      <c r="I74" s="96"/>
      <c r="J74" s="250"/>
      <c r="K74" s="233"/>
      <c r="L74" s="233"/>
      <c r="M74" s="233"/>
      <c r="N74" s="233"/>
      <c r="O74" s="235"/>
    </row>
    <row r="75" spans="2:15" ht="6.95" customHeight="1" x14ac:dyDescent="0.2">
      <c r="B75" s="275" t="str">
        <f>IF(ISBLANK('Kniha jízd'!B46),"",'Kniha jízd'!B46)</f>
        <v/>
      </c>
      <c r="C75" s="89" t="s">
        <v>34</v>
      </c>
      <c r="D75" s="90" t="str">
        <f>IF(ISBLANK('Kniha jízd'!C46),"",'Kniha jízd'!C46)</f>
        <v/>
      </c>
      <c r="E75" s="91" t="str">
        <f>IF(ISBLANK('Kniha jízd'!E46),"",'Kniha jízd'!E46)</f>
        <v/>
      </c>
      <c r="F75" s="246" t="str">
        <f>IF(ISBLANK('Kniha jízd'!B46),"",LEFT($F$107,3))</f>
        <v/>
      </c>
      <c r="G75" s="246"/>
      <c r="H75" s="248" t="str">
        <f>IF(ISBLANK('Kniha jízd'!J46),"",'Kniha jízd'!J46)</f>
        <v/>
      </c>
      <c r="I75" s="92"/>
      <c r="J75" s="232" t="str">
        <f>IF(ISBLANK('Kniha jízd'!K46),"",'Kniha jízd'!K46)</f>
        <v/>
      </c>
      <c r="K75" s="232" t="str">
        <f>IF(E73="","",IF(E76="","",IF(E76-E73&lt;$C$108,"",IF(E76-E73&lt;=$C$109,$F$108,$F$109))))</f>
        <v/>
      </c>
      <c r="L75" s="232"/>
      <c r="M75" s="232"/>
      <c r="N75" s="232" t="str">
        <f>IF(SUM(J75:M76)&gt;0,SUM(J75:M76),"")</f>
        <v/>
      </c>
      <c r="O75" s="234"/>
    </row>
    <row r="76" spans="2:15" ht="6.95" customHeight="1" x14ac:dyDescent="0.2">
      <c r="B76" s="276"/>
      <c r="C76" s="93" t="s">
        <v>35</v>
      </c>
      <c r="D76" s="97" t="str">
        <f>IF(ISBLANK('Kniha jízd'!D46),"",'Kniha jízd'!D46)</f>
        <v/>
      </c>
      <c r="E76" s="98" t="str">
        <f>IF(ISBLANK('Kniha jízd'!F46),"",'Kniha jízd'!F46)</f>
        <v/>
      </c>
      <c r="F76" s="247"/>
      <c r="G76" s="247"/>
      <c r="H76" s="249"/>
      <c r="I76" s="96"/>
      <c r="J76" s="250"/>
      <c r="K76" s="233"/>
      <c r="L76" s="233"/>
      <c r="M76" s="233"/>
      <c r="N76" s="233"/>
      <c r="O76" s="235"/>
    </row>
    <row r="77" spans="2:15" ht="6.95" customHeight="1" x14ac:dyDescent="0.2">
      <c r="B77" s="275" t="str">
        <f>IF(ISBLANK('Kniha jízd'!B47),"",'Kniha jízd'!B47)</f>
        <v/>
      </c>
      <c r="C77" s="89" t="s">
        <v>34</v>
      </c>
      <c r="D77" s="90" t="str">
        <f>IF(ISBLANK('Kniha jízd'!C47),"",'Kniha jízd'!C47)</f>
        <v/>
      </c>
      <c r="E77" s="91" t="str">
        <f>IF(ISBLANK('Kniha jízd'!E47),"",'Kniha jízd'!E47)</f>
        <v/>
      </c>
      <c r="F77" s="246" t="str">
        <f>IF(ISBLANK('Kniha jízd'!B47),"",LEFT($F$107,3))</f>
        <v/>
      </c>
      <c r="G77" s="246"/>
      <c r="H77" s="248" t="str">
        <f>IF(ISBLANK('Kniha jízd'!J47),"",'Kniha jízd'!J47)</f>
        <v/>
      </c>
      <c r="I77" s="92"/>
      <c r="J77" s="232" t="str">
        <f>IF(ISBLANK('Kniha jízd'!K47),"",'Kniha jízd'!K47)</f>
        <v/>
      </c>
      <c r="K77" s="232"/>
      <c r="L77" s="232"/>
      <c r="M77" s="232"/>
      <c r="N77" s="232" t="str">
        <f>IF(SUM(J77:M78)&gt;0,SUM(J77:M78),"")</f>
        <v/>
      </c>
      <c r="O77" s="234"/>
    </row>
    <row r="78" spans="2:15" ht="6.95" customHeight="1" x14ac:dyDescent="0.2">
      <c r="B78" s="276"/>
      <c r="C78" s="93" t="s">
        <v>35</v>
      </c>
      <c r="D78" s="97" t="str">
        <f>IF(ISBLANK('Kniha jízd'!D47),"",'Kniha jízd'!D47)</f>
        <v/>
      </c>
      <c r="E78" s="98" t="str">
        <f>IF(ISBLANK('Kniha jízd'!F47),"",'Kniha jízd'!F47)</f>
        <v/>
      </c>
      <c r="F78" s="247"/>
      <c r="G78" s="247"/>
      <c r="H78" s="249"/>
      <c r="I78" s="96"/>
      <c r="J78" s="250"/>
      <c r="K78" s="233"/>
      <c r="L78" s="233"/>
      <c r="M78" s="233"/>
      <c r="N78" s="233"/>
      <c r="O78" s="235"/>
    </row>
    <row r="79" spans="2:15" ht="6.95" customHeight="1" x14ac:dyDescent="0.2">
      <c r="B79" s="275" t="str">
        <f>IF(ISBLANK('Kniha jízd'!B48),"",'Kniha jízd'!B48)</f>
        <v/>
      </c>
      <c r="C79" s="89" t="s">
        <v>34</v>
      </c>
      <c r="D79" s="90" t="str">
        <f>IF(ISBLANK('Kniha jízd'!C48),"",'Kniha jízd'!C48)</f>
        <v/>
      </c>
      <c r="E79" s="91" t="str">
        <f>IF(ISBLANK('Kniha jízd'!E48),"",'Kniha jízd'!E48)</f>
        <v/>
      </c>
      <c r="F79" s="246" t="str">
        <f>IF(ISBLANK('Kniha jízd'!B48),"",LEFT($F$107,3))</f>
        <v/>
      </c>
      <c r="G79" s="246"/>
      <c r="H79" s="248" t="str">
        <f>IF(ISBLANK('Kniha jízd'!J48),"",'Kniha jízd'!J48)</f>
        <v/>
      </c>
      <c r="I79" s="92"/>
      <c r="J79" s="232" t="str">
        <f>IF(ISBLANK('Kniha jízd'!K48),"",'Kniha jízd'!K48)</f>
        <v/>
      </c>
      <c r="K79" s="232" t="str">
        <f>IF(E77="","",IF(E80="","",IF(E80-E77&lt;$C$108,"",IF(E80-E77&lt;=$C$109,$F$108,$F$109))))</f>
        <v/>
      </c>
      <c r="L79" s="101"/>
      <c r="M79" s="232"/>
      <c r="N79" s="232" t="str">
        <f>IF(SUM(J79:M80)&gt;0,SUM(J79:M80),"")</f>
        <v/>
      </c>
      <c r="O79" s="234"/>
    </row>
    <row r="80" spans="2:15" ht="6.95" customHeight="1" x14ac:dyDescent="0.2">
      <c r="B80" s="276"/>
      <c r="C80" s="93" t="s">
        <v>35</v>
      </c>
      <c r="D80" s="97" t="str">
        <f>IF(ISBLANK('Kniha jízd'!D48),"",'Kniha jízd'!D48)</f>
        <v/>
      </c>
      <c r="E80" s="98" t="str">
        <f>IF(ISBLANK('Kniha jízd'!F48),"",'Kniha jízd'!F48)</f>
        <v/>
      </c>
      <c r="F80" s="247"/>
      <c r="G80" s="247"/>
      <c r="H80" s="249"/>
      <c r="I80" s="96"/>
      <c r="J80" s="250"/>
      <c r="K80" s="233"/>
      <c r="L80" s="102"/>
      <c r="M80" s="233"/>
      <c r="N80" s="233"/>
      <c r="O80" s="235"/>
    </row>
    <row r="81" spans="2:15" ht="6.95" customHeight="1" x14ac:dyDescent="0.2">
      <c r="B81" s="275" t="str">
        <f>IF(ISBLANK('Kniha jízd'!B49),"",'Kniha jízd'!B49)</f>
        <v/>
      </c>
      <c r="C81" s="89" t="s">
        <v>34</v>
      </c>
      <c r="D81" s="90" t="str">
        <f>IF(ISBLANK('Kniha jízd'!C49),"",'Kniha jízd'!C49)</f>
        <v/>
      </c>
      <c r="E81" s="91" t="str">
        <f>IF(ISBLANK('Kniha jízd'!E49),"",'Kniha jízd'!E49)</f>
        <v/>
      </c>
      <c r="F81" s="246" t="str">
        <f>IF(ISBLANK('Kniha jízd'!B49),"",LEFT($F$107,3))</f>
        <v/>
      </c>
      <c r="G81" s="246"/>
      <c r="H81" s="248" t="str">
        <f>IF(ISBLANK('Kniha jízd'!J49),"",'Kniha jízd'!J49)</f>
        <v/>
      </c>
      <c r="I81" s="92"/>
      <c r="J81" s="232" t="str">
        <f>IF(ISBLANK('Kniha jízd'!K49),"",'Kniha jízd'!K49)</f>
        <v/>
      </c>
      <c r="K81" s="232"/>
      <c r="L81" s="232"/>
      <c r="M81" s="232"/>
      <c r="N81" s="232" t="str">
        <f>IF(SUM(J81:M82)&gt;0,SUM(J81:M82),"")</f>
        <v/>
      </c>
      <c r="O81" s="234"/>
    </row>
    <row r="82" spans="2:15" ht="6.95" customHeight="1" x14ac:dyDescent="0.2">
      <c r="B82" s="276"/>
      <c r="C82" s="93" t="s">
        <v>35</v>
      </c>
      <c r="D82" s="97" t="str">
        <f>IF(ISBLANK('Kniha jízd'!D49),"",'Kniha jízd'!D49)</f>
        <v/>
      </c>
      <c r="E82" s="98" t="str">
        <f>IF(ISBLANK('Kniha jízd'!F49),"",'Kniha jízd'!F49)</f>
        <v/>
      </c>
      <c r="F82" s="247"/>
      <c r="G82" s="247"/>
      <c r="H82" s="249"/>
      <c r="I82" s="96"/>
      <c r="J82" s="250"/>
      <c r="K82" s="233"/>
      <c r="L82" s="233"/>
      <c r="M82" s="233"/>
      <c r="N82" s="233"/>
      <c r="O82" s="235"/>
    </row>
    <row r="83" spans="2:15" ht="6.95" customHeight="1" x14ac:dyDescent="0.2">
      <c r="B83" s="275" t="str">
        <f>IF(ISBLANK('Kniha jízd'!B50),"",'Kniha jízd'!B50)</f>
        <v/>
      </c>
      <c r="C83" s="89" t="s">
        <v>34</v>
      </c>
      <c r="D83" s="90" t="str">
        <f>IF(ISBLANK('Kniha jízd'!C50),"",'Kniha jízd'!C50)</f>
        <v/>
      </c>
      <c r="E83" s="91" t="str">
        <f>IF(ISBLANK('Kniha jízd'!E50),"",'Kniha jízd'!E50)</f>
        <v/>
      </c>
      <c r="F83" s="246" t="str">
        <f>IF(ISBLANK('Kniha jízd'!B50),"",LEFT($F$107,3))</f>
        <v/>
      </c>
      <c r="G83" s="246"/>
      <c r="H83" s="248" t="str">
        <f>IF(ISBLANK('Kniha jízd'!J50),"",'Kniha jízd'!J50)</f>
        <v/>
      </c>
      <c r="I83" s="92"/>
      <c r="J83" s="232" t="str">
        <f>IF(ISBLANK('Kniha jízd'!K50),"",'Kniha jízd'!K50)</f>
        <v/>
      </c>
      <c r="K83" s="232" t="str">
        <f>IF(E81="","",IF(E84="","",IF(E84-E81&lt;$C$108,"",IF(E84-E81&lt;=$C$109,$F$108,$F$109))))</f>
        <v/>
      </c>
      <c r="L83" s="232"/>
      <c r="M83" s="232"/>
      <c r="N83" s="232" t="str">
        <f>IF(SUM(J83:M84)&gt;0,SUM(J83:M84),"")</f>
        <v/>
      </c>
      <c r="O83" s="234"/>
    </row>
    <row r="84" spans="2:15" ht="6.95" customHeight="1" x14ac:dyDescent="0.2">
      <c r="B84" s="276"/>
      <c r="C84" s="93" t="s">
        <v>35</v>
      </c>
      <c r="D84" s="97" t="str">
        <f>IF(ISBLANK('Kniha jízd'!D50),"",'Kniha jízd'!D50)</f>
        <v/>
      </c>
      <c r="E84" s="98" t="str">
        <f>IF(ISBLANK('Kniha jízd'!F50),"",'Kniha jízd'!F50)</f>
        <v/>
      </c>
      <c r="F84" s="247"/>
      <c r="G84" s="247"/>
      <c r="H84" s="249"/>
      <c r="I84" s="96"/>
      <c r="J84" s="250"/>
      <c r="K84" s="233"/>
      <c r="L84" s="233"/>
      <c r="M84" s="233"/>
      <c r="N84" s="233"/>
      <c r="O84" s="235"/>
    </row>
    <row r="85" spans="2:15" ht="6.95" customHeight="1" x14ac:dyDescent="0.2">
      <c r="B85" s="275" t="str">
        <f>IF(ISBLANK('Kniha jízd'!B51),"",'Kniha jízd'!B51)</f>
        <v/>
      </c>
      <c r="C85" s="89" t="s">
        <v>34</v>
      </c>
      <c r="D85" s="90" t="str">
        <f>IF(ISBLANK('Kniha jízd'!C51),"",'Kniha jízd'!C51)</f>
        <v/>
      </c>
      <c r="E85" s="91" t="str">
        <f>IF(ISBLANK('Kniha jízd'!E51),"",'Kniha jízd'!E51)</f>
        <v/>
      </c>
      <c r="F85" s="246" t="str">
        <f>IF(ISBLANK('Kniha jízd'!B51),"",LEFT($F$107,3))</f>
        <v/>
      </c>
      <c r="G85" s="246"/>
      <c r="H85" s="248" t="str">
        <f>IF(ISBLANK('Kniha jízd'!J51),"",'Kniha jízd'!J51)</f>
        <v/>
      </c>
      <c r="I85" s="92"/>
      <c r="J85" s="232" t="str">
        <f>IF(ISBLANK('Kniha jízd'!K51),"",'Kniha jízd'!K51)</f>
        <v/>
      </c>
      <c r="K85" s="232"/>
      <c r="L85" s="232"/>
      <c r="M85" s="232"/>
      <c r="N85" s="232" t="str">
        <f>IF(SUM(J85:M86)&gt;0,SUM(J85:M86),"")</f>
        <v/>
      </c>
      <c r="O85" s="234"/>
    </row>
    <row r="86" spans="2:15" ht="6.95" customHeight="1" x14ac:dyDescent="0.2">
      <c r="B86" s="276"/>
      <c r="C86" s="93" t="s">
        <v>35</v>
      </c>
      <c r="D86" s="97" t="str">
        <f>IF(ISBLANK('Kniha jízd'!D51),"",'Kniha jízd'!D51)</f>
        <v/>
      </c>
      <c r="E86" s="98" t="str">
        <f>IF(ISBLANK('Kniha jízd'!F51),"",'Kniha jízd'!F51)</f>
        <v/>
      </c>
      <c r="F86" s="247"/>
      <c r="G86" s="247"/>
      <c r="H86" s="249"/>
      <c r="I86" s="96"/>
      <c r="J86" s="250"/>
      <c r="K86" s="233"/>
      <c r="L86" s="233"/>
      <c r="M86" s="233"/>
      <c r="N86" s="233"/>
      <c r="O86" s="235"/>
    </row>
    <row r="87" spans="2:15" ht="6.95" customHeight="1" x14ac:dyDescent="0.2">
      <c r="B87" s="275" t="str">
        <f>IF(ISBLANK('Kniha jízd'!B52),"",'Kniha jízd'!B52)</f>
        <v/>
      </c>
      <c r="C87" s="89" t="s">
        <v>34</v>
      </c>
      <c r="D87" s="90" t="str">
        <f>IF(ISBLANK('Kniha jízd'!C52),"",'Kniha jízd'!C52)</f>
        <v/>
      </c>
      <c r="E87" s="91" t="str">
        <f>IF(ISBLANK('Kniha jízd'!E52),"",'Kniha jízd'!E52)</f>
        <v/>
      </c>
      <c r="F87" s="246" t="str">
        <f>IF(ISBLANK('Kniha jízd'!B52),"",LEFT($F$107,3))</f>
        <v/>
      </c>
      <c r="G87" s="246"/>
      <c r="H87" s="248" t="str">
        <f>IF(ISBLANK('Kniha jízd'!J52),"",'Kniha jízd'!J52)</f>
        <v/>
      </c>
      <c r="I87" s="92"/>
      <c r="J87" s="232" t="str">
        <f>IF(ISBLANK('Kniha jízd'!K52),"",'Kniha jízd'!K52)</f>
        <v/>
      </c>
      <c r="K87" s="232" t="str">
        <f>IF(E85="","",IF(E88="","",IF(E88-E85&lt;$C$108,"",IF(E88-E85&lt;=$C$109,$F$108,$F$109))))</f>
        <v/>
      </c>
      <c r="L87" s="232"/>
      <c r="M87" s="232"/>
      <c r="N87" s="232" t="str">
        <f>IF(SUM(J87:M88)&gt;0,SUM(J87:M88),"")</f>
        <v/>
      </c>
      <c r="O87" s="234"/>
    </row>
    <row r="88" spans="2:15" ht="6.95" customHeight="1" x14ac:dyDescent="0.2">
      <c r="B88" s="276"/>
      <c r="C88" s="93" t="s">
        <v>35</v>
      </c>
      <c r="D88" s="97" t="str">
        <f>IF(ISBLANK('Kniha jízd'!D52),"",'Kniha jízd'!D52)</f>
        <v/>
      </c>
      <c r="E88" s="98" t="str">
        <f>IF(ISBLANK('Kniha jízd'!F52),"",'Kniha jízd'!F52)</f>
        <v/>
      </c>
      <c r="F88" s="247"/>
      <c r="G88" s="247"/>
      <c r="H88" s="249"/>
      <c r="I88" s="96"/>
      <c r="J88" s="250"/>
      <c r="K88" s="233"/>
      <c r="L88" s="233"/>
      <c r="M88" s="233"/>
      <c r="N88" s="233"/>
      <c r="O88" s="235"/>
    </row>
    <row r="89" spans="2:15" ht="6.95" customHeight="1" x14ac:dyDescent="0.2">
      <c r="B89" s="275" t="str">
        <f>IF(ISBLANK('Kniha jízd'!B53),"",'Kniha jízd'!B53)</f>
        <v/>
      </c>
      <c r="C89" s="89" t="s">
        <v>34</v>
      </c>
      <c r="D89" s="90" t="str">
        <f>IF(ISBLANK('Kniha jízd'!C53),"",'Kniha jízd'!C53)</f>
        <v/>
      </c>
      <c r="E89" s="91" t="str">
        <f>IF(ISBLANK('Kniha jízd'!E53),"",'Kniha jízd'!E53)</f>
        <v/>
      </c>
      <c r="F89" s="246" t="str">
        <f>IF(ISBLANK('Kniha jízd'!B53),"",LEFT($F$107,3))</f>
        <v/>
      </c>
      <c r="G89" s="246"/>
      <c r="H89" s="248" t="str">
        <f>IF(ISBLANK('Kniha jízd'!J53),"",'Kniha jízd'!J53)</f>
        <v/>
      </c>
      <c r="I89" s="92"/>
      <c r="J89" s="232" t="str">
        <f>IF(ISBLANK('Kniha jízd'!K53),"",'Kniha jízd'!K53)</f>
        <v/>
      </c>
      <c r="K89" s="232"/>
      <c r="L89" s="232"/>
      <c r="M89" s="232"/>
      <c r="N89" s="232" t="str">
        <f>IF(SUM(J89:M90)&gt;0,SUM(J89:M90),"")</f>
        <v/>
      </c>
      <c r="O89" s="234"/>
    </row>
    <row r="90" spans="2:15" ht="6.95" customHeight="1" x14ac:dyDescent="0.2">
      <c r="B90" s="276"/>
      <c r="C90" s="93" t="s">
        <v>35</v>
      </c>
      <c r="D90" s="97" t="str">
        <f>IF(ISBLANK('Kniha jízd'!D53),"",'Kniha jízd'!D53)</f>
        <v/>
      </c>
      <c r="E90" s="98" t="str">
        <f>IF(ISBLANK('Kniha jízd'!F53),"",'Kniha jízd'!F53)</f>
        <v/>
      </c>
      <c r="F90" s="247"/>
      <c r="G90" s="247"/>
      <c r="H90" s="249"/>
      <c r="I90" s="96"/>
      <c r="J90" s="250"/>
      <c r="K90" s="233"/>
      <c r="L90" s="233"/>
      <c r="M90" s="233"/>
      <c r="N90" s="233"/>
      <c r="O90" s="235"/>
    </row>
    <row r="91" spans="2:15" ht="6.95" customHeight="1" x14ac:dyDescent="0.2">
      <c r="B91" s="275" t="str">
        <f>IF(ISBLANK('Kniha jízd'!B54),"",'Kniha jízd'!B54)</f>
        <v/>
      </c>
      <c r="C91" s="89" t="s">
        <v>34</v>
      </c>
      <c r="D91" s="90" t="str">
        <f>IF(ISBLANK('Kniha jízd'!C54),"",'Kniha jízd'!C54)</f>
        <v/>
      </c>
      <c r="E91" s="91" t="str">
        <f>IF(ISBLANK('Kniha jízd'!E54),"",'Kniha jízd'!E54)</f>
        <v/>
      </c>
      <c r="F91" s="246" t="str">
        <f>IF(ISBLANK('Kniha jízd'!B54),"",LEFT($F$107,3))</f>
        <v/>
      </c>
      <c r="G91" s="246"/>
      <c r="H91" s="248" t="str">
        <f>IF(ISBLANK('Kniha jízd'!J54),"",'Kniha jízd'!J54)</f>
        <v/>
      </c>
      <c r="I91" s="92"/>
      <c r="J91" s="232" t="str">
        <f>IF(ISBLANK('Kniha jízd'!K54),"",'Kniha jízd'!K54)</f>
        <v/>
      </c>
      <c r="K91" s="232" t="str">
        <f>IF(E89="","",IF(E92="","",IF(E92-E89&lt;$C$108,"",IF(E92-E89&lt;=$C$109,$F$108,$F$109))))</f>
        <v/>
      </c>
      <c r="L91" s="232"/>
      <c r="M91" s="232"/>
      <c r="N91" s="232" t="str">
        <f>IF(SUM(J91:M92)&gt;0,SUM(J91:M92),"")</f>
        <v/>
      </c>
      <c r="O91" s="234"/>
    </row>
    <row r="92" spans="2:15" ht="6.95" customHeight="1" x14ac:dyDescent="0.2">
      <c r="B92" s="276"/>
      <c r="C92" s="93" t="s">
        <v>35</v>
      </c>
      <c r="D92" s="97" t="str">
        <f>IF(ISBLANK('Kniha jízd'!D54),"",'Kniha jízd'!D54)</f>
        <v/>
      </c>
      <c r="E92" s="98" t="str">
        <f>IF(ISBLANK('Kniha jízd'!F54),"",'Kniha jízd'!F54)</f>
        <v/>
      </c>
      <c r="F92" s="247"/>
      <c r="G92" s="247"/>
      <c r="H92" s="249"/>
      <c r="I92" s="96"/>
      <c r="J92" s="250"/>
      <c r="K92" s="233"/>
      <c r="L92" s="233"/>
      <c r="M92" s="233"/>
      <c r="N92" s="233"/>
      <c r="O92" s="235"/>
    </row>
    <row r="93" spans="2:15" ht="12" customHeight="1" x14ac:dyDescent="0.2">
      <c r="B93" s="103"/>
      <c r="C93" s="104"/>
      <c r="D93" s="104"/>
      <c r="E93" s="104"/>
      <c r="F93" s="104"/>
      <c r="G93" s="104"/>
      <c r="H93" s="104"/>
      <c r="I93" s="104" t="s">
        <v>31</v>
      </c>
      <c r="J93" s="105">
        <f t="shared" ref="J93:O93" si="0">SUM(J9:J92)</f>
        <v>2225</v>
      </c>
      <c r="K93" s="106">
        <f t="shared" si="0"/>
        <v>69</v>
      </c>
      <c r="L93" s="106">
        <f t="shared" si="0"/>
        <v>0</v>
      </c>
      <c r="M93" s="106">
        <f t="shared" si="0"/>
        <v>0</v>
      </c>
      <c r="N93" s="106">
        <f t="shared" si="0"/>
        <v>2294</v>
      </c>
      <c r="O93" s="107">
        <f t="shared" si="0"/>
        <v>0</v>
      </c>
    </row>
    <row r="94" spans="2:15" ht="12" customHeight="1" x14ac:dyDescent="0.2">
      <c r="B94" s="108" t="s">
        <v>73</v>
      </c>
      <c r="C94" s="104"/>
      <c r="D94" s="104"/>
      <c r="E94" s="104"/>
      <c r="F94" s="104"/>
      <c r="G94" s="109" t="s">
        <v>99</v>
      </c>
      <c r="H94" s="110"/>
      <c r="I94" s="104" t="s">
        <v>74</v>
      </c>
      <c r="J94" s="104"/>
      <c r="K94" s="104"/>
      <c r="L94" s="104"/>
      <c r="M94" s="104"/>
      <c r="N94" s="111"/>
      <c r="O94" s="112"/>
    </row>
    <row r="95" spans="2:15" ht="12" customHeight="1" x14ac:dyDescent="0.2">
      <c r="B95" s="113" t="s">
        <v>75</v>
      </c>
      <c r="C95" s="104"/>
      <c r="D95" s="104"/>
      <c r="E95" s="114" t="s">
        <v>99</v>
      </c>
      <c r="F95" s="104"/>
      <c r="G95" s="115"/>
      <c r="H95" s="110"/>
      <c r="I95" s="104" t="s">
        <v>76</v>
      </c>
      <c r="J95" s="104"/>
      <c r="K95" s="104"/>
      <c r="L95" s="104"/>
      <c r="M95" s="104"/>
      <c r="N95" s="111">
        <f>ROUND(N93,0)</f>
        <v>2294</v>
      </c>
      <c r="O95" s="112"/>
    </row>
    <row r="96" spans="2:15" ht="3.6" customHeight="1" x14ac:dyDescent="0.2">
      <c r="B96" s="113"/>
      <c r="C96" s="104"/>
      <c r="D96" s="104"/>
      <c r="E96" s="104"/>
      <c r="F96" s="104"/>
      <c r="G96" s="104"/>
      <c r="H96" s="104"/>
      <c r="I96" s="104"/>
      <c r="J96" s="104"/>
      <c r="K96" s="104"/>
      <c r="L96" s="104"/>
      <c r="M96" s="104"/>
      <c r="N96" s="104"/>
      <c r="O96" s="116"/>
    </row>
    <row r="97" spans="2:15" ht="11.45" customHeight="1" x14ac:dyDescent="0.2">
      <c r="B97" s="108" t="s">
        <v>98</v>
      </c>
      <c r="C97" s="110"/>
      <c r="D97" s="110"/>
      <c r="E97" s="110"/>
      <c r="F97" s="110"/>
      <c r="G97" s="110"/>
      <c r="H97" s="110"/>
      <c r="I97" s="110"/>
      <c r="J97" s="110"/>
      <c r="K97" s="110"/>
      <c r="L97" s="110"/>
      <c r="M97" s="110"/>
      <c r="N97" s="110"/>
      <c r="O97" s="117"/>
    </row>
    <row r="98" spans="2:15" ht="13.9" customHeight="1" thickBot="1" x14ac:dyDescent="0.25">
      <c r="B98" s="108"/>
      <c r="C98" s="110"/>
      <c r="D98" s="110"/>
      <c r="E98" s="110"/>
      <c r="F98" s="110"/>
      <c r="G98" s="110"/>
      <c r="H98" s="110"/>
      <c r="I98" s="110"/>
      <c r="J98" s="251" t="s">
        <v>100</v>
      </c>
      <c r="K98" s="252"/>
      <c r="L98" s="252"/>
      <c r="M98" s="252"/>
      <c r="N98" s="252"/>
      <c r="O98" s="253"/>
    </row>
    <row r="99" spans="2:15" ht="10.15" customHeight="1" x14ac:dyDescent="0.2">
      <c r="B99" s="118" t="s">
        <v>77</v>
      </c>
      <c r="C99" s="104"/>
      <c r="D99" s="104"/>
      <c r="E99" s="104"/>
      <c r="F99" s="104"/>
      <c r="G99" s="104"/>
      <c r="H99" s="104"/>
      <c r="I99" s="104"/>
      <c r="J99" s="104"/>
      <c r="K99" s="119"/>
      <c r="L99" s="254"/>
      <c r="M99" s="254"/>
      <c r="N99" s="120"/>
      <c r="O99" s="116"/>
    </row>
    <row r="100" spans="2:15" ht="10.15" customHeight="1" x14ac:dyDescent="0.2">
      <c r="B100" s="118" t="s">
        <v>78</v>
      </c>
      <c r="C100" s="104"/>
      <c r="D100" s="104"/>
      <c r="E100" s="104"/>
      <c r="F100" s="104"/>
      <c r="G100" s="104"/>
      <c r="H100" s="104"/>
      <c r="I100" s="104"/>
      <c r="J100" s="104"/>
      <c r="K100" s="236">
        <f>'Kniha jízd'!C57</f>
        <v>41116</v>
      </c>
      <c r="L100" s="237"/>
      <c r="M100" s="121"/>
      <c r="N100" s="122"/>
      <c r="O100" s="116"/>
    </row>
    <row r="101" spans="2:15" ht="10.15" customHeight="1" x14ac:dyDescent="0.2">
      <c r="B101" s="118" t="s">
        <v>79</v>
      </c>
      <c r="C101" s="104"/>
      <c r="D101" s="104"/>
      <c r="E101" s="104"/>
      <c r="F101" s="104"/>
      <c r="G101" s="104"/>
      <c r="H101" s="104"/>
      <c r="I101" s="104"/>
      <c r="J101" s="104"/>
      <c r="K101" s="238"/>
      <c r="L101" s="239"/>
      <c r="M101" s="123"/>
      <c r="N101" s="124"/>
      <c r="O101" s="116"/>
    </row>
    <row r="102" spans="2:15" ht="10.15" customHeight="1" x14ac:dyDescent="0.2">
      <c r="B102" s="125" t="s">
        <v>81</v>
      </c>
      <c r="C102" s="104"/>
      <c r="D102" s="104"/>
      <c r="E102" s="104"/>
      <c r="F102" s="104"/>
      <c r="G102" s="104"/>
      <c r="H102" s="104"/>
      <c r="I102" s="104"/>
      <c r="J102" s="104"/>
      <c r="K102" s="240" t="s">
        <v>80</v>
      </c>
      <c r="L102" s="241"/>
      <c r="M102" s="241"/>
      <c r="N102" s="242"/>
      <c r="O102" s="126"/>
    </row>
    <row r="103" spans="2:15" ht="7.15" customHeight="1" thickBot="1" x14ac:dyDescent="0.25">
      <c r="B103" s="113"/>
      <c r="C103" s="104"/>
      <c r="D103" s="104"/>
      <c r="E103" s="104"/>
      <c r="F103" s="104"/>
      <c r="G103" s="104"/>
      <c r="H103" s="104"/>
      <c r="I103" s="104"/>
      <c r="J103" s="104"/>
      <c r="K103" s="243"/>
      <c r="L103" s="244"/>
      <c r="M103" s="244"/>
      <c r="N103" s="245"/>
      <c r="O103" s="116"/>
    </row>
    <row r="104" spans="2:15" ht="6" customHeight="1" thickBot="1" x14ac:dyDescent="0.25">
      <c r="B104" s="127"/>
      <c r="C104" s="128"/>
      <c r="D104" s="128"/>
      <c r="E104" s="128"/>
      <c r="F104" s="128"/>
      <c r="G104" s="128"/>
      <c r="H104" s="128"/>
      <c r="I104" s="128"/>
      <c r="J104" s="128"/>
      <c r="K104" s="128"/>
      <c r="L104" s="128"/>
      <c r="M104" s="128"/>
      <c r="N104" s="128"/>
      <c r="O104" s="129"/>
    </row>
    <row r="105" spans="2:15" ht="13.5" thickTop="1" x14ac:dyDescent="0.2"/>
    <row r="107" spans="2:15" x14ac:dyDescent="0.2">
      <c r="E107" s="130" t="s">
        <v>90</v>
      </c>
      <c r="F107" s="79" t="s">
        <v>89</v>
      </c>
    </row>
    <row r="108" spans="2:15" x14ac:dyDescent="0.2">
      <c r="C108" s="99">
        <v>0.25</v>
      </c>
      <c r="E108" s="130" t="s">
        <v>91</v>
      </c>
      <c r="F108" s="79">
        <v>69</v>
      </c>
    </row>
    <row r="109" spans="2:15" x14ac:dyDescent="0.2">
      <c r="C109" s="99">
        <v>0.5</v>
      </c>
      <c r="E109" s="130" t="s">
        <v>92</v>
      </c>
      <c r="F109" s="79">
        <v>106</v>
      </c>
    </row>
  </sheetData>
  <sheetProtection sheet="1"/>
  <mergeCells count="433">
    <mergeCell ref="O87:O88"/>
    <mergeCell ref="O85:O86"/>
    <mergeCell ref="B87:B88"/>
    <mergeCell ref="F87:F88"/>
    <mergeCell ref="G87:G88"/>
    <mergeCell ref="H87:H88"/>
    <mergeCell ref="J87:J88"/>
    <mergeCell ref="K87:K88"/>
    <mergeCell ref="L87:L88"/>
    <mergeCell ref="M87:M88"/>
    <mergeCell ref="N87:N88"/>
    <mergeCell ref="K85:K86"/>
    <mergeCell ref="L85:L86"/>
    <mergeCell ref="M85:M86"/>
    <mergeCell ref="N85:N86"/>
    <mergeCell ref="F85:F86"/>
    <mergeCell ref="G85:G86"/>
    <mergeCell ref="H85:H86"/>
    <mergeCell ref="J85:J86"/>
    <mergeCell ref="B45:B46"/>
    <mergeCell ref="F45:F46"/>
    <mergeCell ref="G45:G46"/>
    <mergeCell ref="H45:H46"/>
    <mergeCell ref="J45:J46"/>
    <mergeCell ref="K45:K46"/>
    <mergeCell ref="M45:M46"/>
    <mergeCell ref="N45:N46"/>
    <mergeCell ref="O45:O46"/>
    <mergeCell ref="O41:O42"/>
    <mergeCell ref="B43:B44"/>
    <mergeCell ref="F43:F44"/>
    <mergeCell ref="G43:G44"/>
    <mergeCell ref="H43:H44"/>
    <mergeCell ref="J43:J44"/>
    <mergeCell ref="K43:K44"/>
    <mergeCell ref="L43:L44"/>
    <mergeCell ref="M43:M44"/>
    <mergeCell ref="N43:N44"/>
    <mergeCell ref="O43:O44"/>
    <mergeCell ref="B41:B42"/>
    <mergeCell ref="F41:F42"/>
    <mergeCell ref="G41:G42"/>
    <mergeCell ref="H41:H42"/>
    <mergeCell ref="J41:J42"/>
    <mergeCell ref="K41:K42"/>
    <mergeCell ref="L41:L42"/>
    <mergeCell ref="M41:M42"/>
    <mergeCell ref="N41:N42"/>
    <mergeCell ref="O37:O38"/>
    <mergeCell ref="B39:B40"/>
    <mergeCell ref="F39:F40"/>
    <mergeCell ref="G39:G40"/>
    <mergeCell ref="H39:H40"/>
    <mergeCell ref="J39:J40"/>
    <mergeCell ref="K39:K40"/>
    <mergeCell ref="L39:L40"/>
    <mergeCell ref="M39:M40"/>
    <mergeCell ref="N39:N40"/>
    <mergeCell ref="O39:O40"/>
    <mergeCell ref="B37:B38"/>
    <mergeCell ref="F37:F38"/>
    <mergeCell ref="G37:G38"/>
    <mergeCell ref="H37:H38"/>
    <mergeCell ref="J37:J38"/>
    <mergeCell ref="K37:K38"/>
    <mergeCell ref="L37:L38"/>
    <mergeCell ref="M37:M38"/>
    <mergeCell ref="N37:N38"/>
    <mergeCell ref="O33:O34"/>
    <mergeCell ref="B35:B36"/>
    <mergeCell ref="F35:F36"/>
    <mergeCell ref="G35:G36"/>
    <mergeCell ref="H35:H36"/>
    <mergeCell ref="J35:J36"/>
    <mergeCell ref="K35:K36"/>
    <mergeCell ref="M35:M36"/>
    <mergeCell ref="N35:N36"/>
    <mergeCell ref="O35:O36"/>
    <mergeCell ref="B33:B34"/>
    <mergeCell ref="F33:F34"/>
    <mergeCell ref="G33:G34"/>
    <mergeCell ref="H33:H34"/>
    <mergeCell ref="J33:J34"/>
    <mergeCell ref="K33:K34"/>
    <mergeCell ref="L33:L34"/>
    <mergeCell ref="M33:M34"/>
    <mergeCell ref="N33:N34"/>
    <mergeCell ref="O29:O30"/>
    <mergeCell ref="B31:B32"/>
    <mergeCell ref="F31:F32"/>
    <mergeCell ref="G31:G32"/>
    <mergeCell ref="H31:H32"/>
    <mergeCell ref="J31:J32"/>
    <mergeCell ref="K31:K32"/>
    <mergeCell ref="L31:L32"/>
    <mergeCell ref="M31:M32"/>
    <mergeCell ref="N31:N32"/>
    <mergeCell ref="O31:O32"/>
    <mergeCell ref="B29:B30"/>
    <mergeCell ref="F29:F30"/>
    <mergeCell ref="G29:G30"/>
    <mergeCell ref="H29:H30"/>
    <mergeCell ref="J29:J30"/>
    <mergeCell ref="K29:K30"/>
    <mergeCell ref="L29:L30"/>
    <mergeCell ref="M29:M30"/>
    <mergeCell ref="N29:N30"/>
    <mergeCell ref="N25:N26"/>
    <mergeCell ref="O25:O26"/>
    <mergeCell ref="B27:B28"/>
    <mergeCell ref="F27:F28"/>
    <mergeCell ref="G27:G28"/>
    <mergeCell ref="H27:H28"/>
    <mergeCell ref="J27:J28"/>
    <mergeCell ref="K27:K28"/>
    <mergeCell ref="L27:L28"/>
    <mergeCell ref="M27:M28"/>
    <mergeCell ref="J25:J26"/>
    <mergeCell ref="K25:K26"/>
    <mergeCell ref="L25:L26"/>
    <mergeCell ref="M25:M26"/>
    <mergeCell ref="B25:B26"/>
    <mergeCell ref="F25:F26"/>
    <mergeCell ref="G25:G26"/>
    <mergeCell ref="H25:H26"/>
    <mergeCell ref="N27:N28"/>
    <mergeCell ref="O27:O28"/>
    <mergeCell ref="B67:B68"/>
    <mergeCell ref="F67:F68"/>
    <mergeCell ref="G67:G68"/>
    <mergeCell ref="H67:H68"/>
    <mergeCell ref="J67:J68"/>
    <mergeCell ref="K67:K68"/>
    <mergeCell ref="M67:M68"/>
    <mergeCell ref="N67:N68"/>
    <mergeCell ref="O67:O68"/>
    <mergeCell ref="O63:O64"/>
    <mergeCell ref="B65:B66"/>
    <mergeCell ref="F65:F66"/>
    <mergeCell ref="G65:G66"/>
    <mergeCell ref="H65:H66"/>
    <mergeCell ref="J65:J66"/>
    <mergeCell ref="K65:K66"/>
    <mergeCell ref="L65:L66"/>
    <mergeCell ref="M65:M66"/>
    <mergeCell ref="N65:N66"/>
    <mergeCell ref="O65:O66"/>
    <mergeCell ref="B63:B64"/>
    <mergeCell ref="F63:F64"/>
    <mergeCell ref="G63:G64"/>
    <mergeCell ref="H63:H64"/>
    <mergeCell ref="J63:J64"/>
    <mergeCell ref="K63:K64"/>
    <mergeCell ref="L63:L64"/>
    <mergeCell ref="M63:M64"/>
    <mergeCell ref="N63:N64"/>
    <mergeCell ref="O59:O60"/>
    <mergeCell ref="B61:B62"/>
    <mergeCell ref="F61:F62"/>
    <mergeCell ref="G61:G62"/>
    <mergeCell ref="H61:H62"/>
    <mergeCell ref="J61:J62"/>
    <mergeCell ref="K61:K62"/>
    <mergeCell ref="L61:L62"/>
    <mergeCell ref="M61:M62"/>
    <mergeCell ref="N61:N62"/>
    <mergeCell ref="O61:O62"/>
    <mergeCell ref="B59:B60"/>
    <mergeCell ref="F59:F60"/>
    <mergeCell ref="G59:G60"/>
    <mergeCell ref="H59:H60"/>
    <mergeCell ref="J59:J60"/>
    <mergeCell ref="K59:K60"/>
    <mergeCell ref="L59:L60"/>
    <mergeCell ref="M59:M60"/>
    <mergeCell ref="N59:N60"/>
    <mergeCell ref="O55:O56"/>
    <mergeCell ref="B57:B58"/>
    <mergeCell ref="F57:F58"/>
    <mergeCell ref="G57:G58"/>
    <mergeCell ref="H57:H58"/>
    <mergeCell ref="J57:J58"/>
    <mergeCell ref="K57:K58"/>
    <mergeCell ref="M57:M58"/>
    <mergeCell ref="N57:N58"/>
    <mergeCell ref="O57:O58"/>
    <mergeCell ref="B55:B56"/>
    <mergeCell ref="F55:F56"/>
    <mergeCell ref="G55:G56"/>
    <mergeCell ref="H55:H56"/>
    <mergeCell ref="J55:J56"/>
    <mergeCell ref="K55:K56"/>
    <mergeCell ref="L55:L56"/>
    <mergeCell ref="M55:M56"/>
    <mergeCell ref="N55:N56"/>
    <mergeCell ref="O51:O52"/>
    <mergeCell ref="B53:B54"/>
    <mergeCell ref="F53:F54"/>
    <mergeCell ref="G53:G54"/>
    <mergeCell ref="H53:H54"/>
    <mergeCell ref="J53:J54"/>
    <mergeCell ref="K53:K54"/>
    <mergeCell ref="L53:L54"/>
    <mergeCell ref="M53:M54"/>
    <mergeCell ref="N53:N54"/>
    <mergeCell ref="O53:O54"/>
    <mergeCell ref="B51:B52"/>
    <mergeCell ref="F51:F52"/>
    <mergeCell ref="G51:G52"/>
    <mergeCell ref="H51:H52"/>
    <mergeCell ref="J51:J52"/>
    <mergeCell ref="K51:K52"/>
    <mergeCell ref="L51:L52"/>
    <mergeCell ref="M51:M52"/>
    <mergeCell ref="N51:N52"/>
    <mergeCell ref="N47:N48"/>
    <mergeCell ref="O47:O48"/>
    <mergeCell ref="B49:B50"/>
    <mergeCell ref="F49:F50"/>
    <mergeCell ref="G49:G50"/>
    <mergeCell ref="H49:H50"/>
    <mergeCell ref="J49:J50"/>
    <mergeCell ref="K49:K50"/>
    <mergeCell ref="L49:L50"/>
    <mergeCell ref="M49:M50"/>
    <mergeCell ref="B47:B48"/>
    <mergeCell ref="F47:F48"/>
    <mergeCell ref="G47:G48"/>
    <mergeCell ref="H47:H48"/>
    <mergeCell ref="J47:J48"/>
    <mergeCell ref="K47:K48"/>
    <mergeCell ref="L47:L48"/>
    <mergeCell ref="M47:M48"/>
    <mergeCell ref="N49:N50"/>
    <mergeCell ref="O49:O50"/>
    <mergeCell ref="B91:B92"/>
    <mergeCell ref="B79:B80"/>
    <mergeCell ref="B81:B82"/>
    <mergeCell ref="B83:B84"/>
    <mergeCell ref="B89:B90"/>
    <mergeCell ref="B85:B86"/>
    <mergeCell ref="B71:B72"/>
    <mergeCell ref="B73:B74"/>
    <mergeCell ref="B75:B76"/>
    <mergeCell ref="B77:B78"/>
    <mergeCell ref="O69:O70"/>
    <mergeCell ref="B9:B10"/>
    <mergeCell ref="B11:B12"/>
    <mergeCell ref="B13:B14"/>
    <mergeCell ref="B15:B16"/>
    <mergeCell ref="B17:B18"/>
    <mergeCell ref="B19:B20"/>
    <mergeCell ref="B21:B22"/>
    <mergeCell ref="B23:B24"/>
    <mergeCell ref="B69:B70"/>
    <mergeCell ref="K69:K70"/>
    <mergeCell ref="L69:L70"/>
    <mergeCell ref="M69:M70"/>
    <mergeCell ref="N69:N70"/>
    <mergeCell ref="F69:F70"/>
    <mergeCell ref="G69:G70"/>
    <mergeCell ref="H69:H70"/>
    <mergeCell ref="J69:J70"/>
    <mergeCell ref="O21:O22"/>
    <mergeCell ref="F23:F24"/>
    <mergeCell ref="G23:G24"/>
    <mergeCell ref="H23:H24"/>
    <mergeCell ref="J23:J24"/>
    <mergeCell ref="K23:K24"/>
    <mergeCell ref="M23:M24"/>
    <mergeCell ref="N23:N24"/>
    <mergeCell ref="O23:O24"/>
    <mergeCell ref="L21:L22"/>
    <mergeCell ref="M21:M22"/>
    <mergeCell ref="N21:N22"/>
    <mergeCell ref="F21:F22"/>
    <mergeCell ref="G21:G22"/>
    <mergeCell ref="H21:H22"/>
    <mergeCell ref="J21:J22"/>
    <mergeCell ref="M19:M20"/>
    <mergeCell ref="N19:N20"/>
    <mergeCell ref="O19:O20"/>
    <mergeCell ref="F19:F20"/>
    <mergeCell ref="G19:G20"/>
    <mergeCell ref="H19:H20"/>
    <mergeCell ref="J19:J20"/>
    <mergeCell ref="O15:O16"/>
    <mergeCell ref="F17:F18"/>
    <mergeCell ref="G17:G18"/>
    <mergeCell ref="H17:H18"/>
    <mergeCell ref="J17:J18"/>
    <mergeCell ref="K17:K18"/>
    <mergeCell ref="L17:L18"/>
    <mergeCell ref="M17:M18"/>
    <mergeCell ref="N17:N18"/>
    <mergeCell ref="O17:O18"/>
    <mergeCell ref="M15:M16"/>
    <mergeCell ref="N15:N16"/>
    <mergeCell ref="F15:F16"/>
    <mergeCell ref="G15:G16"/>
    <mergeCell ref="H15:H16"/>
    <mergeCell ref="J15:J16"/>
    <mergeCell ref="O11:O12"/>
    <mergeCell ref="F13:F14"/>
    <mergeCell ref="G13:G14"/>
    <mergeCell ref="H13:H14"/>
    <mergeCell ref="J13:J14"/>
    <mergeCell ref="K13:K14"/>
    <mergeCell ref="L13:L14"/>
    <mergeCell ref="M13:M14"/>
    <mergeCell ref="N13:N14"/>
    <mergeCell ref="O13:O14"/>
    <mergeCell ref="M11:M12"/>
    <mergeCell ref="N11:N12"/>
    <mergeCell ref="F11:F12"/>
    <mergeCell ref="G11:G12"/>
    <mergeCell ref="H11:H12"/>
    <mergeCell ref="J11:J12"/>
    <mergeCell ref="K11:K12"/>
    <mergeCell ref="L11:L12"/>
    <mergeCell ref="K15:K16"/>
    <mergeCell ref="L15:L16"/>
    <mergeCell ref="K19:K20"/>
    <mergeCell ref="K21:K22"/>
    <mergeCell ref="J71:J72"/>
    <mergeCell ref="K71:K72"/>
    <mergeCell ref="L71:L72"/>
    <mergeCell ref="L23:L24"/>
    <mergeCell ref="O79:O80"/>
    <mergeCell ref="F77:F78"/>
    <mergeCell ref="G77:G78"/>
    <mergeCell ref="H77:H78"/>
    <mergeCell ref="J77:J78"/>
    <mergeCell ref="K77:K78"/>
    <mergeCell ref="L77:L78"/>
    <mergeCell ref="F79:F80"/>
    <mergeCell ref="G79:G80"/>
    <mergeCell ref="H79:H80"/>
    <mergeCell ref="J79:J80"/>
    <mergeCell ref="O75:O76"/>
    <mergeCell ref="F73:F74"/>
    <mergeCell ref="G73:G74"/>
    <mergeCell ref="H73:H74"/>
    <mergeCell ref="J73:J74"/>
    <mergeCell ref="K73:K74"/>
    <mergeCell ref="L73:L74"/>
    <mergeCell ref="M77:M78"/>
    <mergeCell ref="N77:N78"/>
    <mergeCell ref="O77:O78"/>
    <mergeCell ref="F9:F10"/>
    <mergeCell ref="G9:G10"/>
    <mergeCell ref="H9:H10"/>
    <mergeCell ref="J9:J10"/>
    <mergeCell ref="M9:M10"/>
    <mergeCell ref="M81:M82"/>
    <mergeCell ref="O81:O82"/>
    <mergeCell ref="F89:F90"/>
    <mergeCell ref="G89:G90"/>
    <mergeCell ref="H89:H90"/>
    <mergeCell ref="J89:J90"/>
    <mergeCell ref="K89:K90"/>
    <mergeCell ref="O71:O72"/>
    <mergeCell ref="N89:N90"/>
    <mergeCell ref="O89:O90"/>
    <mergeCell ref="N81:N82"/>
    <mergeCell ref="M71:M72"/>
    <mergeCell ref="N71:N72"/>
    <mergeCell ref="H83:H84"/>
    <mergeCell ref="J83:J84"/>
    <mergeCell ref="K83:K84"/>
    <mergeCell ref="L83:L84"/>
    <mergeCell ref="H71:H72"/>
    <mergeCell ref="O73:O74"/>
    <mergeCell ref="M73:M74"/>
    <mergeCell ref="N73:N74"/>
    <mergeCell ref="F81:F82"/>
    <mergeCell ref="G81:G82"/>
    <mergeCell ref="H81:H82"/>
    <mergeCell ref="J81:J82"/>
    <mergeCell ref="K81:K82"/>
    <mergeCell ref="L81:L82"/>
    <mergeCell ref="F71:F72"/>
    <mergeCell ref="G71:G72"/>
    <mergeCell ref="K75:K76"/>
    <mergeCell ref="L75:L76"/>
    <mergeCell ref="M75:M76"/>
    <mergeCell ref="N75:N76"/>
    <mergeCell ref="F75:F76"/>
    <mergeCell ref="G75:G76"/>
    <mergeCell ref="H75:H76"/>
    <mergeCell ref="J75:J76"/>
    <mergeCell ref="K79:K80"/>
    <mergeCell ref="M79:M80"/>
    <mergeCell ref="N79:N80"/>
    <mergeCell ref="O3:O6"/>
    <mergeCell ref="B2:O2"/>
    <mergeCell ref="B3:B6"/>
    <mergeCell ref="F3:F7"/>
    <mergeCell ref="G3:G7"/>
    <mergeCell ref="H3:H7"/>
    <mergeCell ref="I3:I7"/>
    <mergeCell ref="J3:J6"/>
    <mergeCell ref="C8:E8"/>
    <mergeCell ref="C5:E6"/>
    <mergeCell ref="C3:E4"/>
    <mergeCell ref="K3:K6"/>
    <mergeCell ref="L3:L6"/>
    <mergeCell ref="M3:M6"/>
    <mergeCell ref="N3:N6"/>
    <mergeCell ref="N9:N10"/>
    <mergeCell ref="O9:O10"/>
    <mergeCell ref="K100:L101"/>
    <mergeCell ref="K102:N103"/>
    <mergeCell ref="O83:O84"/>
    <mergeCell ref="F91:F92"/>
    <mergeCell ref="G91:G92"/>
    <mergeCell ref="H91:H92"/>
    <mergeCell ref="J91:J92"/>
    <mergeCell ref="K91:K92"/>
    <mergeCell ref="F83:F84"/>
    <mergeCell ref="G83:G84"/>
    <mergeCell ref="J98:O98"/>
    <mergeCell ref="L99:M99"/>
    <mergeCell ref="N91:N92"/>
    <mergeCell ref="O91:O92"/>
    <mergeCell ref="L91:L92"/>
    <mergeCell ref="M91:M92"/>
    <mergeCell ref="L89:L90"/>
    <mergeCell ref="M89:M90"/>
    <mergeCell ref="M83:M84"/>
    <mergeCell ref="N83:N84"/>
    <mergeCell ref="K9:K10"/>
    <mergeCell ref="L9:L10"/>
  </mergeCells>
  <phoneticPr fontId="3" type="noConversion"/>
  <pageMargins left="0.19685039370078741" right="0.19685039370078741" top="0.39370078740157483" bottom="0.39370078740157483" header="0.51181102362204722" footer="0.51181102362204722"/>
  <pageSetup paperSize="9" orientation="portrait" horizontalDpi="4294967293" verticalDpi="4294967293" r:id="rId1"/>
  <headerFooter alignWithMargins="0"/>
  <drawing r:id="rId2"/>
  <legacyDrawing r:id="rId3"/>
  <picture r:id="rId4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"/>
  <sheetViews>
    <sheetView topLeftCell="A7" workbookViewId="0">
      <selection activeCell="A23" sqref="A23"/>
    </sheetView>
  </sheetViews>
  <sheetFormatPr defaultRowHeight="12.75" x14ac:dyDescent="0.2"/>
  <sheetData/>
  <phoneticPr fontId="3" type="noConversion"/>
  <pageMargins left="0.39370078740157483" right="0.39370078740157483" top="0.98425196850393704" bottom="0.98425196850393704" header="0.51181102362204722" footer="0.51181102362204722"/>
  <pageSetup paperSize="9" orientation="portrait" verticalDpi="300" r:id="rId1"/>
  <headerFooter alignWithMargins="0"/>
  <drawing r:id="rId2"/>
  <picture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4</vt:i4>
      </vt:variant>
      <vt:variant>
        <vt:lpstr>Pojmenované oblasti</vt:lpstr>
      </vt:variant>
      <vt:variant>
        <vt:i4>3</vt:i4>
      </vt:variant>
    </vt:vector>
  </HeadingPairs>
  <TitlesOfParts>
    <vt:vector size="7" baseType="lpstr">
      <vt:lpstr>Kniha jízd</vt:lpstr>
      <vt:lpstr>Cestovní příkaz-strana 1</vt:lpstr>
      <vt:lpstr>Cestovní příkaz-strana 2</vt:lpstr>
      <vt:lpstr>Pokyny k vyplňování</vt:lpstr>
      <vt:lpstr>'Cestovní příkaz-strana 2'!Názvy_tisku</vt:lpstr>
      <vt:lpstr>'Cestovní příkaz-strana 2'!Oblast_tisku</vt:lpstr>
      <vt:lpstr>'Kniha jízd'!Oblast_tisku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</dc:creator>
  <cp:lastModifiedBy>Ludmila Moličová</cp:lastModifiedBy>
  <cp:lastPrinted>2012-09-28T22:45:13Z</cp:lastPrinted>
  <dcterms:created xsi:type="dcterms:W3CDTF">2005-07-15T19:56:25Z</dcterms:created>
  <dcterms:modified xsi:type="dcterms:W3CDTF">2014-01-10T13:23:48Z</dcterms:modified>
</cp:coreProperties>
</file>