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5195" windowHeight="8190" activeTab="3"/>
  </bookViews>
  <sheets>
    <sheet name="Strana 1 z 2 " sheetId="5" r:id="rId1"/>
    <sheet name="Strana 2 z 2" sheetId="6" r:id="rId2"/>
    <sheet name="zadání" sheetId="4" r:id="rId3"/>
    <sheet name="řešení" sheetId="1" r:id="rId4"/>
  </sheets>
  <calcPr calcId="145621"/>
</workbook>
</file>

<file path=xl/calcChain.xml><?xml version="1.0" encoding="utf-8"?>
<calcChain xmlns="http://schemas.openxmlformats.org/spreadsheetml/2006/main">
  <c r="E10" i="1" l="1"/>
  <c r="D31" i="1" l="1"/>
  <c r="D3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C30" i="1" l="1"/>
  <c r="C31" i="1"/>
  <c r="E30" i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10" i="1"/>
  <c r="L10" i="1" s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10" i="1"/>
  <c r="H11" i="1"/>
  <c r="J11" i="1" s="1"/>
  <c r="H14" i="1"/>
  <c r="J14" i="1" s="1"/>
  <c r="H24" i="1"/>
  <c r="J24" i="1" s="1"/>
  <c r="H17" i="1"/>
  <c r="J17" i="1" s="1"/>
  <c r="H19" i="1"/>
  <c r="J19" i="1" s="1"/>
  <c r="H25" i="1"/>
  <c r="J25" i="1" s="1"/>
  <c r="H26" i="1"/>
  <c r="J26" i="1" s="1"/>
  <c r="H20" i="1"/>
  <c r="J20" i="1" s="1"/>
  <c r="H23" i="1"/>
  <c r="J23" i="1" s="1"/>
  <c r="H12" i="1"/>
  <c r="J12" i="1" s="1"/>
  <c r="H18" i="1"/>
  <c r="J18" i="1" s="1"/>
  <c r="H22" i="1"/>
  <c r="J22" i="1" s="1"/>
  <c r="H15" i="1"/>
  <c r="J15" i="1" s="1"/>
  <c r="H13" i="1"/>
  <c r="J13" i="1" s="1"/>
  <c r="H16" i="1"/>
  <c r="J16" i="1" s="1"/>
  <c r="H10" i="1"/>
  <c r="J10" i="1" s="1"/>
  <c r="H21" i="1"/>
  <c r="J21" i="1" s="1"/>
  <c r="F11" i="1"/>
  <c r="F14" i="1"/>
  <c r="F24" i="1"/>
  <c r="F17" i="1"/>
  <c r="F19" i="1"/>
  <c r="F25" i="1"/>
  <c r="F26" i="1"/>
  <c r="F20" i="1"/>
  <c r="F23" i="1"/>
  <c r="F12" i="1"/>
  <c r="F18" i="1"/>
  <c r="F22" i="1"/>
  <c r="F15" i="1"/>
  <c r="F13" i="1"/>
  <c r="F16" i="1"/>
  <c r="F10" i="1"/>
  <c r="F21" i="1"/>
  <c r="G11" i="1"/>
  <c r="G14" i="1"/>
  <c r="G24" i="1"/>
  <c r="G17" i="1"/>
  <c r="G19" i="1"/>
  <c r="G25" i="1"/>
  <c r="G26" i="1"/>
  <c r="G20" i="1"/>
  <c r="G23" i="1"/>
  <c r="G12" i="1"/>
  <c r="G18" i="1"/>
  <c r="G22" i="1"/>
  <c r="G15" i="1"/>
  <c r="G13" i="1"/>
  <c r="G16" i="1"/>
  <c r="G10" i="1"/>
  <c r="G21" i="1"/>
</calcChain>
</file>

<file path=xl/sharedStrings.xml><?xml version="1.0" encoding="utf-8"?>
<sst xmlns="http://schemas.openxmlformats.org/spreadsheetml/2006/main" count="131" uniqueCount="67">
  <si>
    <t>Jméno</t>
  </si>
  <si>
    <t xml:space="preserve">Příjmení </t>
  </si>
  <si>
    <t>Datum narození</t>
  </si>
  <si>
    <t>Ladislav</t>
  </si>
  <si>
    <t>Veselý</t>
  </si>
  <si>
    <t xml:space="preserve">Marta </t>
  </si>
  <si>
    <t>Veselá</t>
  </si>
  <si>
    <t>Jan</t>
  </si>
  <si>
    <t>Hana</t>
  </si>
  <si>
    <t>Jana</t>
  </si>
  <si>
    <t>Pavel</t>
  </si>
  <si>
    <t>Eva</t>
  </si>
  <si>
    <t>Smutná</t>
  </si>
  <si>
    <t>Jiří</t>
  </si>
  <si>
    <t>Smutný</t>
  </si>
  <si>
    <t>Erika</t>
  </si>
  <si>
    <t>Miroslav</t>
  </si>
  <si>
    <t>Daniela</t>
  </si>
  <si>
    <t>Anna</t>
  </si>
  <si>
    <t>Červená</t>
  </si>
  <si>
    <t>Petr</t>
  </si>
  <si>
    <t>Červený</t>
  </si>
  <si>
    <t>Dominik</t>
  </si>
  <si>
    <t>Lenka</t>
  </si>
  <si>
    <t>Lukáš</t>
  </si>
  <si>
    <t>Den narození</t>
  </si>
  <si>
    <t>Měsíc narození</t>
  </si>
  <si>
    <t>Rok narození</t>
  </si>
  <si>
    <t>Počet let</t>
  </si>
  <si>
    <t>Počet dní</t>
  </si>
  <si>
    <t>Pořadí dne v týdnu</t>
  </si>
  <si>
    <t>Den v týdnu</t>
  </si>
  <si>
    <t>Nejstarší člen rodiny</t>
  </si>
  <si>
    <t>Nejmladší člen rodiny</t>
  </si>
  <si>
    <t>Jméno a příjmení</t>
  </si>
  <si>
    <t>Věkový rozdíl</t>
  </si>
  <si>
    <t>Obchodní akademie a Jazyková škola</t>
  </si>
  <si>
    <t>s právem státní jazykové zkoušky Jihlava</t>
  </si>
  <si>
    <t>Šablona 32</t>
  </si>
  <si>
    <t xml:space="preserve">Číslo projektu: </t>
  </si>
  <si>
    <t>CZ.1.07/1.5.00/34.0744</t>
  </si>
  <si>
    <t xml:space="preserve">Šablona: </t>
  </si>
  <si>
    <t>VY_32_INOVACE</t>
  </si>
  <si>
    <t>Číslo DUMU:</t>
  </si>
  <si>
    <t>Předmět:</t>
  </si>
  <si>
    <t>Informační technologie</t>
  </si>
  <si>
    <t>Název materiálu:</t>
  </si>
  <si>
    <t>Autor:</t>
  </si>
  <si>
    <t>Mgr. Jitka Vrzáčková</t>
  </si>
  <si>
    <t>Formát:</t>
  </si>
  <si>
    <t xml:space="preserve">Dokument Microsoft Excel </t>
  </si>
  <si>
    <t>Velikost:</t>
  </si>
  <si>
    <t>Stupeň a typ vzdělávání:</t>
  </si>
  <si>
    <t xml:space="preserve">SŠ – odborné vzdělávání </t>
  </si>
  <si>
    <t>Licence k obrazovému materiálu:</t>
  </si>
  <si>
    <t xml:space="preserve">CC BY-NC-SA </t>
  </si>
  <si>
    <t>Datum vytvoření:</t>
  </si>
  <si>
    <t>Klíčová slova:</t>
  </si>
  <si>
    <t>Anotace:</t>
  </si>
  <si>
    <t>015.ICT.12</t>
  </si>
  <si>
    <t>4. 12. 2013</t>
  </si>
  <si>
    <t>Datové funkce, DNES, NYNÍ, DENTÝDNE, ROK, MĚSÍC, DEN, KDYŽ, CONCATENATE</t>
  </si>
  <si>
    <t>Pracovní list slouží jako pomůcka pro procvičení datových funkcí a práci s daty.</t>
  </si>
  <si>
    <t>VY_32_INOVACE_015.ICT.12</t>
  </si>
  <si>
    <r>
      <rPr>
        <sz val="16"/>
        <rFont val="Calibri"/>
        <family val="2"/>
        <charset val="238"/>
        <scheme val="minor"/>
      </rPr>
      <t xml:space="preserve">125 </t>
    </r>
    <r>
      <rPr>
        <sz val="16"/>
        <color theme="1"/>
        <rFont val="Calibri"/>
        <family val="2"/>
        <charset val="238"/>
        <scheme val="minor"/>
      </rPr>
      <t xml:space="preserve">KB </t>
    </r>
  </si>
  <si>
    <t>Excel - Datové funkce - příklady</t>
  </si>
  <si>
    <t>Excel - datové funkce - příklady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</si>
</sst>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0" fillId="4" borderId="0" xfId="0" applyFill="1"/>
    <xf numFmtId="0" fontId="1" fillId="0" borderId="2" xfId="0" applyFont="1" applyBorder="1"/>
    <xf numFmtId="0" fontId="1" fillId="0" borderId="3" xfId="0" applyFont="1" applyBorder="1"/>
    <xf numFmtId="14" fontId="1" fillId="0" borderId="4" xfId="0" applyNumberFormat="1" applyFont="1" applyBorder="1"/>
    <xf numFmtId="0" fontId="1" fillId="0" borderId="5" xfId="0" applyFont="1" applyBorder="1"/>
    <xf numFmtId="0" fontId="1" fillId="0" borderId="6" xfId="0" applyFont="1" applyBorder="1"/>
    <xf numFmtId="14" fontId="1" fillId="0" borderId="7" xfId="0" applyNumberFormat="1" applyFont="1" applyBorder="1"/>
    <xf numFmtId="0" fontId="1" fillId="0" borderId="5" xfId="0" applyFont="1" applyFill="1" applyBorder="1"/>
    <xf numFmtId="0" fontId="1" fillId="0" borderId="8" xfId="0" applyFont="1" applyBorder="1"/>
    <xf numFmtId="0" fontId="1" fillId="0" borderId="9" xfId="0" applyFont="1" applyBorder="1"/>
    <xf numFmtId="14" fontId="1" fillId="0" borderId="10" xfId="0" applyNumberFormat="1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1" fillId="0" borderId="8" xfId="0" applyFont="1" applyFill="1" applyBorder="1"/>
    <xf numFmtId="0" fontId="2" fillId="0" borderId="0" xfId="0" applyFont="1" applyFill="1" applyBorder="1" applyAlignment="1">
      <alignment wrapText="1"/>
    </xf>
    <xf numFmtId="0" fontId="0" fillId="0" borderId="0" xfId="0" applyAlignment="1">
      <alignment wrapText="1"/>
    </xf>
    <xf numFmtId="0" fontId="2" fillId="0" borderId="0" xfId="0" applyFont="1" applyBorder="1" applyAlignment="1">
      <alignment wrapText="1"/>
    </xf>
    <xf numFmtId="0" fontId="0" fillId="4" borderId="0" xfId="0" applyNumberFormat="1" applyFill="1"/>
    <xf numFmtId="0" fontId="0" fillId="5" borderId="0" xfId="0" applyFill="1"/>
    <xf numFmtId="0" fontId="0" fillId="0" borderId="0" xfId="0" applyBorder="1" applyAlignment="1">
      <alignment wrapText="1"/>
    </xf>
    <xf numFmtId="0" fontId="0" fillId="0" borderId="0" xfId="0" applyBorder="1"/>
    <xf numFmtId="0" fontId="0" fillId="6" borderId="2" xfId="0" applyFill="1" applyBorder="1" applyAlignment="1">
      <alignment wrapText="1"/>
    </xf>
    <xf numFmtId="14" fontId="0" fillId="6" borderId="4" xfId="0" applyNumberFormat="1" applyFill="1" applyBorder="1"/>
    <xf numFmtId="0" fontId="0" fillId="6" borderId="8" xfId="0" applyFill="1" applyBorder="1" applyAlignment="1">
      <alignment wrapText="1"/>
    </xf>
    <xf numFmtId="14" fontId="0" fillId="6" borderId="10" xfId="0" applyNumberFormat="1" applyFill="1" applyBorder="1"/>
    <xf numFmtId="0" fontId="0" fillId="0" borderId="1" xfId="0" applyBorder="1" applyAlignment="1">
      <alignment wrapText="1"/>
    </xf>
    <xf numFmtId="0" fontId="0" fillId="0" borderId="14" xfId="0" applyBorder="1" applyAlignment="1">
      <alignment wrapText="1"/>
    </xf>
    <xf numFmtId="0" fontId="0" fillId="6" borderId="15" xfId="0" applyFill="1" applyBorder="1"/>
    <xf numFmtId="14" fontId="1" fillId="3" borderId="0" xfId="0" applyNumberFormat="1" applyFont="1" applyFill="1" applyBorder="1"/>
    <xf numFmtId="0" fontId="7" fillId="0" borderId="6" xfId="0" applyFont="1" applyBorder="1" applyAlignment="1">
      <alignment horizontal="justify" vertical="top" wrapText="1"/>
    </xf>
    <xf numFmtId="0" fontId="7" fillId="0" borderId="6" xfId="0" applyFont="1" applyBorder="1" applyAlignment="1">
      <alignment horizontal="left" vertical="top" wrapText="1" indent="1"/>
    </xf>
    <xf numFmtId="0" fontId="9" fillId="0" borderId="6" xfId="0" applyFont="1" applyBorder="1" applyAlignment="1">
      <alignment horizontal="left" vertical="top"/>
    </xf>
    <xf numFmtId="49" fontId="7" fillId="0" borderId="6" xfId="0" applyNumberFormat="1" applyFont="1" applyBorder="1" applyAlignment="1">
      <alignment horizontal="left" vertical="top" wrapText="1" inden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7" fillId="0" borderId="6" xfId="0" applyFont="1" applyFill="1" applyBorder="1" applyAlignment="1">
      <alignment horizontal="left" vertical="top" wrapText="1" inden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171449</xdr:colOff>
      <xdr:row>0</xdr:row>
      <xdr:rowOff>0</xdr:rowOff>
    </xdr:from>
    <xdr:ext cx="5763101" cy="1259378"/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49" y="0"/>
          <a:ext cx="5763101" cy="1259378"/>
        </a:xfrm>
        <a:prstGeom prst="rect">
          <a:avLst/>
        </a:prstGeom>
      </xdr:spPr>
    </xdr:pic>
    <xdr:clientData/>
  </xdr:oneCellAnchor>
  <xdr:oneCellAnchor>
    <xdr:from>
      <xdr:col>4</xdr:col>
      <xdr:colOff>190500</xdr:colOff>
      <xdr:row>2</xdr:row>
      <xdr:rowOff>369093</xdr:rowOff>
    </xdr:from>
    <xdr:ext cx="1019175" cy="1116000"/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3940968"/>
          <a:ext cx="1019175" cy="1116000"/>
        </a:xfrm>
        <a:prstGeom prst="rect">
          <a:avLst/>
        </a:prstGeom>
        <a:noFill/>
        <a:ln>
          <a:noFill/>
        </a:ln>
        <a:effectLst/>
        <a:extLst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180975</xdr:rowOff>
    </xdr:from>
    <xdr:to>
      <xdr:col>7</xdr:col>
      <xdr:colOff>323850</xdr:colOff>
      <xdr:row>5</xdr:row>
      <xdr:rowOff>47625</xdr:rowOff>
    </xdr:to>
    <xdr:sp macro="" textlink="">
      <xdr:nvSpPr>
        <xdr:cNvPr id="2" name="TextovéPole 1"/>
        <xdr:cNvSpPr txBox="1"/>
      </xdr:nvSpPr>
      <xdr:spPr>
        <a:xfrm>
          <a:off x="638175" y="180975"/>
          <a:ext cx="6105525" cy="8191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Marta Veselá je už starší paní a má někdy problémy vzpomenout si na datum narození ostatních členů rodiny. Proto poprosila svou vnučku Lenku,</a:t>
          </a:r>
          <a:r>
            <a:rPr lang="cs-CZ" sz="1100" baseline="0"/>
            <a:t> aby jí zapsala jména a data narození všech členů rodiny. Paní Veselá má dva syny a jednu dceru, sedm vnoučat a jedno pravnouče. Lenka zapsala veškeré údaje do následující tabulky. </a:t>
          </a:r>
          <a:endParaRPr lang="cs-CZ" sz="1100"/>
        </a:p>
      </xdr:txBody>
    </xdr:sp>
    <xdr:clientData/>
  </xdr:twoCellAnchor>
  <xdr:twoCellAnchor>
    <xdr:from>
      <xdr:col>5</xdr:col>
      <xdr:colOff>381000</xdr:colOff>
      <xdr:row>28</xdr:row>
      <xdr:rowOff>38100</xdr:rowOff>
    </xdr:from>
    <xdr:to>
      <xdr:col>16</xdr:col>
      <xdr:colOff>600075</xdr:colOff>
      <xdr:row>31</xdr:row>
      <xdr:rowOff>142875</xdr:rowOff>
    </xdr:to>
    <xdr:sp macro="" textlink="">
      <xdr:nvSpPr>
        <xdr:cNvPr id="3" name="TextovéPole 2"/>
        <xdr:cNvSpPr txBox="1"/>
      </xdr:nvSpPr>
      <xdr:spPr>
        <a:xfrm>
          <a:off x="4838700" y="6915150"/>
          <a:ext cx="9525000" cy="16573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Zadání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1)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 Pomocí datových funkcí určete  měsíc, den a rok narození každé osoby rodiny Veselých. (žlutá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2) Seřaďte členy rodiny Veselých podle měsíce narození. 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3) Určete, kolik dní a kolik let je jednotlivým členům rodiny (vzhledem k dnešnímu dni). (oranžová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4) Určete pořadí dne v týdnu, ve kterém se jednotlivý členové narodili. Pro pondělí zobrazte 1, pro úterý 2, ... pro neděli zobrazte 7. (zelená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5) Určete slovně, jaký byl den týdne v den, kdy se jednotliví členové narodili. Využijte hodnoty z předchozího úkolu. (zelená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6) Slučte jméno a příjmení jednotlivých členů rodiny do jedné buňky. (růžová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7) Pomocí vzorců a funkcí vyplňte v tabulce nejstaršího a nejmladšího člena rodiny. Spočítejte jejich věkový rozdíl. (modrá pole)</a:t>
          </a:r>
          <a:endParaRPr lang="cs-CZ" sz="1100">
            <a:latin typeface="+mn-lt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0</xdr:row>
      <xdr:rowOff>180975</xdr:rowOff>
    </xdr:from>
    <xdr:to>
      <xdr:col>7</xdr:col>
      <xdr:colOff>777586</xdr:colOff>
      <xdr:row>4</xdr:row>
      <xdr:rowOff>171450</xdr:rowOff>
    </xdr:to>
    <xdr:sp macro="" textlink="">
      <xdr:nvSpPr>
        <xdr:cNvPr id="2" name="TextovéPole 1"/>
        <xdr:cNvSpPr txBox="1"/>
      </xdr:nvSpPr>
      <xdr:spPr>
        <a:xfrm>
          <a:off x="590550" y="180975"/>
          <a:ext cx="6606886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Marta Veselá je už starší paní a má někdy problémy vzpomenout si na datum narození ostatních členů rodiny. Proto poprosila svou vnučku Lenku,</a:t>
          </a:r>
          <a:r>
            <a:rPr lang="cs-CZ" sz="1100" baseline="0"/>
            <a:t> aby jí zapsala jména a data narození všech členů rodiny. Paní Veselá má dva syny a jednu dceru, sedm vnoučat a jedno pravnouče. Lenka zapsala veškeré údaje do následující tabulky. </a:t>
          </a:r>
          <a:endParaRPr lang="cs-CZ" sz="1100"/>
        </a:p>
      </xdr:txBody>
    </xdr:sp>
    <xdr:clientData/>
  </xdr:twoCellAnchor>
  <xdr:twoCellAnchor>
    <xdr:from>
      <xdr:col>5</xdr:col>
      <xdr:colOff>400050</xdr:colOff>
      <xdr:row>27</xdr:row>
      <xdr:rowOff>0</xdr:rowOff>
    </xdr:from>
    <xdr:to>
      <xdr:col>17</xdr:col>
      <xdr:colOff>9525</xdr:colOff>
      <xdr:row>30</xdr:row>
      <xdr:rowOff>485775</xdr:rowOff>
    </xdr:to>
    <xdr:sp macro="" textlink="">
      <xdr:nvSpPr>
        <xdr:cNvPr id="3" name="TextovéPole 2"/>
        <xdr:cNvSpPr txBox="1"/>
      </xdr:nvSpPr>
      <xdr:spPr>
        <a:xfrm>
          <a:off x="4867275" y="6181725"/>
          <a:ext cx="8458200" cy="16573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Zadání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1)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 Pomocí datových funkcí určete  měsíc, den a rok narození každé osoby rodiny Veselých. (žlutá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2) Seřaďte členy rodiny Veselých podle měsíce narození. 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3) Určete, kolik dní a kolik let je jednotlivým členům rodiny (vzhledem k dnešnímu dni). (oranžová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4) Určete pořadí dne v týdnu, ve kterém se jednotliví členové narodili. Pro pondělí zobrazte 1, pro úterý 2, ... pro neděli zobrazte 7. (zelená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5) Určete slovně, jaký byl den týdne v den, kdy se jednotliví členové narodili. Využijte hodnoty z předchozího úkolu. (zelená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6) Slučte jméno a příjmení jednotlivých členů rodiny do jedné buňky. (růžová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7) Pomocí vzorců a funkcí vyplňte v tabulce nejstaršího a nejmladšího člena rodiny. Spočítejte jejich věkový rozdíl. (modrá pole)</a:t>
          </a:r>
          <a:endParaRPr lang="cs-CZ" sz="1100">
            <a:latin typeface="+mn-lt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="70" zoomScaleNormal="70" workbookViewId="0">
      <selection activeCell="A2" sqref="A2:J2"/>
    </sheetView>
  </sheetViews>
  <sheetFormatPr defaultRowHeight="15" x14ac:dyDescent="0.25"/>
  <cols>
    <col min="9" max="9" width="18.28515625" customWidth="1"/>
    <col min="10" max="10" width="9.140625" hidden="1" customWidth="1"/>
  </cols>
  <sheetData>
    <row r="1" spans="1:10" ht="115.5" customHeight="1" x14ac:dyDescent="0.25">
      <c r="A1" s="41"/>
      <c r="B1" s="41"/>
      <c r="C1" s="41"/>
      <c r="D1" s="41"/>
      <c r="E1" s="41"/>
      <c r="F1" s="41"/>
      <c r="G1" s="41"/>
      <c r="H1" s="41"/>
      <c r="I1" s="41"/>
      <c r="J1" s="41"/>
    </row>
    <row r="2" spans="1:10" ht="165.75" customHeight="1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</row>
    <row r="3" spans="1:10" ht="124.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</row>
    <row r="4" spans="1:10" ht="13.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</row>
    <row r="5" spans="1:10" ht="31.5" customHeight="1" x14ac:dyDescent="0.25">
      <c r="A5" s="42" t="s">
        <v>36</v>
      </c>
      <c r="B5" s="42"/>
      <c r="C5" s="42"/>
      <c r="D5" s="42"/>
      <c r="E5" s="42"/>
      <c r="F5" s="42"/>
      <c r="G5" s="42"/>
      <c r="H5" s="42"/>
      <c r="I5" s="42"/>
      <c r="J5" s="42"/>
    </row>
    <row r="6" spans="1:10" ht="31.5" customHeight="1" x14ac:dyDescent="0.25">
      <c r="A6" s="42" t="s">
        <v>37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35.25" customHeight="1" x14ac:dyDescent="0.25">
      <c r="A7" s="40"/>
      <c r="B7" s="40"/>
      <c r="C7" s="40"/>
      <c r="D7" s="40"/>
      <c r="E7" s="40"/>
      <c r="F7" s="40"/>
      <c r="G7" s="40"/>
      <c r="H7" s="40"/>
      <c r="I7" s="40"/>
      <c r="J7" s="40"/>
    </row>
    <row r="8" spans="1:10" ht="23.25" customHeight="1" x14ac:dyDescent="0.25">
      <c r="A8" s="40" t="s">
        <v>38</v>
      </c>
      <c r="B8" s="40"/>
      <c r="C8" s="40"/>
      <c r="D8" s="40"/>
      <c r="E8" s="40"/>
      <c r="F8" s="40"/>
      <c r="G8" s="40"/>
      <c r="H8" s="40"/>
      <c r="I8" s="40"/>
      <c r="J8" s="40"/>
    </row>
    <row r="9" spans="1:10" ht="15.75" customHeight="1" x14ac:dyDescent="0.25">
      <c r="A9" s="43"/>
      <c r="B9" s="43"/>
      <c r="C9" s="43"/>
      <c r="D9" s="43"/>
      <c r="E9" s="43"/>
      <c r="F9" s="43"/>
      <c r="G9" s="43"/>
      <c r="H9" s="43"/>
      <c r="I9" s="43"/>
      <c r="J9" s="43"/>
    </row>
    <row r="10" spans="1:10" ht="23.25" customHeight="1" x14ac:dyDescent="0.25">
      <c r="A10" s="40" t="s">
        <v>63</v>
      </c>
      <c r="B10" s="40"/>
      <c r="C10" s="40"/>
      <c r="D10" s="40"/>
      <c r="E10" s="40"/>
      <c r="F10" s="40"/>
      <c r="G10" s="40"/>
      <c r="H10" s="40"/>
      <c r="I10" s="40"/>
      <c r="J10" s="40"/>
    </row>
    <row r="11" spans="1:10" ht="15.75" customHeight="1" x14ac:dyDescent="0.25">
      <c r="A11" s="44"/>
      <c r="B11" s="44"/>
      <c r="C11" s="44"/>
      <c r="D11" s="44"/>
      <c r="E11" s="44"/>
      <c r="F11" s="44"/>
      <c r="G11" s="44"/>
      <c r="H11" s="44"/>
      <c r="I11" s="44"/>
      <c r="J11" s="44"/>
    </row>
    <row r="12" spans="1:10" ht="23.25" customHeight="1" x14ac:dyDescent="0.25">
      <c r="A12" s="40" t="s">
        <v>66</v>
      </c>
      <c r="B12" s="40"/>
      <c r="C12" s="40"/>
      <c r="D12" s="40"/>
      <c r="E12" s="40"/>
      <c r="F12" s="40"/>
      <c r="G12" s="40"/>
      <c r="H12" s="40"/>
      <c r="I12" s="40"/>
      <c r="J12" s="40"/>
    </row>
  </sheetData>
  <mergeCells count="12">
    <mergeCell ref="A12:J12"/>
    <mergeCell ref="A1:J1"/>
    <mergeCell ref="A2:J2"/>
    <mergeCell ref="A3:J3"/>
    <mergeCell ref="A4:J4"/>
    <mergeCell ref="A5:J5"/>
    <mergeCell ref="A6:J6"/>
    <mergeCell ref="A7:J7"/>
    <mergeCell ref="A8:J8"/>
    <mergeCell ref="A9:J9"/>
    <mergeCell ref="A10:J10"/>
    <mergeCell ref="A11:J11"/>
  </mergeCells>
  <pageMargins left="0.51181102362204722" right="0.31496062992125984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zoomScale="70" zoomScaleNormal="70" workbookViewId="0">
      <selection activeCell="B6" sqref="B6"/>
    </sheetView>
  </sheetViews>
  <sheetFormatPr defaultRowHeight="15" x14ac:dyDescent="0.25"/>
  <cols>
    <col min="1" max="1" width="38" customWidth="1"/>
    <col min="2" max="2" width="55" customWidth="1"/>
  </cols>
  <sheetData>
    <row r="1" spans="1:2" ht="42.75" customHeight="1" x14ac:dyDescent="0.25">
      <c r="A1" s="32" t="s">
        <v>39</v>
      </c>
      <c r="B1" s="33" t="s">
        <v>40</v>
      </c>
    </row>
    <row r="2" spans="1:2" ht="42.75" customHeight="1" x14ac:dyDescent="0.25">
      <c r="A2" s="32" t="s">
        <v>41</v>
      </c>
      <c r="B2" s="33" t="s">
        <v>42</v>
      </c>
    </row>
    <row r="3" spans="1:2" ht="42.75" customHeight="1" x14ac:dyDescent="0.25">
      <c r="A3" s="32" t="s">
        <v>43</v>
      </c>
      <c r="B3" s="33" t="s">
        <v>59</v>
      </c>
    </row>
    <row r="4" spans="1:2" ht="42.75" customHeight="1" x14ac:dyDescent="0.25">
      <c r="A4" s="32" t="s">
        <v>44</v>
      </c>
      <c r="B4" s="33" t="s">
        <v>45</v>
      </c>
    </row>
    <row r="5" spans="1:2" ht="42.75" customHeight="1" x14ac:dyDescent="0.25">
      <c r="A5" s="32" t="s">
        <v>46</v>
      </c>
      <c r="B5" s="33" t="s">
        <v>65</v>
      </c>
    </row>
    <row r="6" spans="1:2" ht="42.75" customHeight="1" x14ac:dyDescent="0.25">
      <c r="A6" s="32" t="s">
        <v>47</v>
      </c>
      <c r="B6" s="33" t="s">
        <v>48</v>
      </c>
    </row>
    <row r="7" spans="1:2" ht="42.75" customHeight="1" x14ac:dyDescent="0.25">
      <c r="A7" s="32" t="s">
        <v>49</v>
      </c>
      <c r="B7" s="33" t="s">
        <v>50</v>
      </c>
    </row>
    <row r="8" spans="1:2" ht="42.75" customHeight="1" x14ac:dyDescent="0.25">
      <c r="A8" s="32" t="s">
        <v>51</v>
      </c>
      <c r="B8" s="39" t="s">
        <v>64</v>
      </c>
    </row>
    <row r="9" spans="1:2" ht="42.75" customHeight="1" x14ac:dyDescent="0.25">
      <c r="A9" s="32" t="s">
        <v>52</v>
      </c>
      <c r="B9" s="33" t="s">
        <v>53</v>
      </c>
    </row>
    <row r="10" spans="1:2" ht="42.75" customHeight="1" x14ac:dyDescent="0.25">
      <c r="A10" s="34" t="s">
        <v>54</v>
      </c>
      <c r="B10" s="33" t="s">
        <v>55</v>
      </c>
    </row>
    <row r="11" spans="1:2" ht="42.75" customHeight="1" x14ac:dyDescent="0.25">
      <c r="A11" s="32" t="s">
        <v>56</v>
      </c>
      <c r="B11" s="35" t="s">
        <v>60</v>
      </c>
    </row>
    <row r="12" spans="1:2" ht="42.75" customHeight="1" x14ac:dyDescent="0.25">
      <c r="A12" s="32" t="s">
        <v>57</v>
      </c>
      <c r="B12" s="35" t="s">
        <v>61</v>
      </c>
    </row>
    <row r="13" spans="1:2" ht="180.75" customHeight="1" x14ac:dyDescent="0.25">
      <c r="A13" s="32" t="s">
        <v>58</v>
      </c>
      <c r="B13" s="33" t="s">
        <v>62</v>
      </c>
    </row>
  </sheetData>
  <printOptions horizontalCentered="1"/>
  <pageMargins left="0.51181102362204722" right="0.31496062992125984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L31"/>
  <sheetViews>
    <sheetView workbookViewId="0">
      <selection activeCell="I5" sqref="I5"/>
    </sheetView>
  </sheetViews>
  <sheetFormatPr defaultRowHeight="15" x14ac:dyDescent="0.25"/>
  <cols>
    <col min="2" max="2" width="9" bestFit="1" customWidth="1"/>
    <col min="3" max="3" width="11.42578125" bestFit="1" customWidth="1"/>
    <col min="4" max="4" width="19.5703125" bestFit="1" customWidth="1"/>
    <col min="5" max="5" width="17.7109375" customWidth="1"/>
    <col min="6" max="12" width="14.7109375" customWidth="1"/>
  </cols>
  <sheetData>
    <row r="8" spans="2:12" ht="15.75" thickBot="1" x14ac:dyDescent="0.3"/>
    <row r="9" spans="2:12" s="18" customFormat="1" ht="58.5" customHeight="1" thickBot="1" x14ac:dyDescent="0.35">
      <c r="B9" s="36" t="s">
        <v>0</v>
      </c>
      <c r="C9" s="37" t="s">
        <v>1</v>
      </c>
      <c r="D9" s="38" t="s">
        <v>2</v>
      </c>
      <c r="E9" s="19" t="s">
        <v>34</v>
      </c>
      <c r="F9" s="17" t="s">
        <v>26</v>
      </c>
      <c r="G9" s="17" t="s">
        <v>25</v>
      </c>
      <c r="H9" s="17" t="s">
        <v>27</v>
      </c>
      <c r="I9" s="17" t="s">
        <v>29</v>
      </c>
      <c r="J9" s="17" t="s">
        <v>28</v>
      </c>
      <c r="K9" s="17" t="s">
        <v>30</v>
      </c>
      <c r="L9" s="17" t="s">
        <v>31</v>
      </c>
    </row>
    <row r="10" spans="2:12" ht="20.100000000000001" customHeight="1" x14ac:dyDescent="0.25">
      <c r="B10" s="3" t="s">
        <v>3</v>
      </c>
      <c r="C10" s="4" t="s">
        <v>4</v>
      </c>
      <c r="D10" s="5">
        <v>13732</v>
      </c>
      <c r="E10" s="31"/>
      <c r="F10" s="1"/>
      <c r="G10" s="1"/>
      <c r="H10" s="1"/>
      <c r="I10" s="20"/>
      <c r="J10" s="2"/>
      <c r="K10" s="21"/>
      <c r="L10" s="21"/>
    </row>
    <row r="11" spans="2:12" ht="20.100000000000001" customHeight="1" x14ac:dyDescent="0.25">
      <c r="B11" s="6" t="s">
        <v>5</v>
      </c>
      <c r="C11" s="7" t="s">
        <v>6</v>
      </c>
      <c r="D11" s="8">
        <v>15046</v>
      </c>
      <c r="E11" s="31"/>
      <c r="F11" s="1"/>
      <c r="G11" s="1"/>
      <c r="H11" s="1"/>
      <c r="I11" s="20"/>
      <c r="J11" s="2"/>
      <c r="K11" s="21"/>
      <c r="L11" s="21"/>
    </row>
    <row r="12" spans="2:12" ht="20.100000000000001" customHeight="1" x14ac:dyDescent="0.25">
      <c r="B12" s="9" t="s">
        <v>7</v>
      </c>
      <c r="C12" s="7" t="s">
        <v>4</v>
      </c>
      <c r="D12" s="8">
        <v>23495</v>
      </c>
      <c r="E12" s="31"/>
      <c r="F12" s="1"/>
      <c r="G12" s="1"/>
      <c r="H12" s="1"/>
      <c r="I12" s="20"/>
      <c r="J12" s="2"/>
      <c r="K12" s="21"/>
      <c r="L12" s="21"/>
    </row>
    <row r="13" spans="2:12" ht="20.100000000000001" customHeight="1" x14ac:dyDescent="0.25">
      <c r="B13" s="9" t="s">
        <v>8</v>
      </c>
      <c r="C13" s="7" t="s">
        <v>6</v>
      </c>
      <c r="D13" s="8">
        <v>24067</v>
      </c>
      <c r="E13" s="31"/>
      <c r="F13" s="1"/>
      <c r="G13" s="1"/>
      <c r="H13" s="1"/>
      <c r="I13" s="20"/>
      <c r="J13" s="2"/>
      <c r="K13" s="21"/>
      <c r="L13" s="21"/>
    </row>
    <row r="14" spans="2:12" ht="20.100000000000001" customHeight="1" x14ac:dyDescent="0.25">
      <c r="B14" s="9" t="s">
        <v>9</v>
      </c>
      <c r="C14" s="7" t="s">
        <v>12</v>
      </c>
      <c r="D14" s="8">
        <v>30842</v>
      </c>
      <c r="E14" s="31"/>
      <c r="F14" s="1"/>
      <c r="G14" s="1"/>
      <c r="H14" s="1"/>
      <c r="I14" s="20"/>
      <c r="J14" s="2"/>
      <c r="K14" s="21"/>
      <c r="L14" s="21"/>
    </row>
    <row r="15" spans="2:12" ht="20.100000000000001" customHeight="1" x14ac:dyDescent="0.25">
      <c r="B15" s="9" t="s">
        <v>13</v>
      </c>
      <c r="C15" s="7" t="s">
        <v>14</v>
      </c>
      <c r="D15" s="8">
        <v>30501</v>
      </c>
      <c r="E15" s="31"/>
      <c r="F15" s="1"/>
      <c r="G15" s="1"/>
      <c r="H15" s="1"/>
      <c r="I15" s="20"/>
      <c r="J15" s="2"/>
      <c r="K15" s="21"/>
      <c r="L15" s="21"/>
    </row>
    <row r="16" spans="2:12" ht="20.100000000000001" customHeight="1" x14ac:dyDescent="0.25">
      <c r="B16" s="9" t="s">
        <v>15</v>
      </c>
      <c r="C16" s="7" t="s">
        <v>12</v>
      </c>
      <c r="D16" s="8">
        <v>41220</v>
      </c>
      <c r="E16" s="31"/>
      <c r="F16" s="1"/>
      <c r="G16" s="1"/>
      <c r="H16" s="1"/>
      <c r="I16" s="20"/>
      <c r="J16" s="2"/>
      <c r="K16" s="21"/>
      <c r="L16" s="21"/>
    </row>
    <row r="17" spans="2:12" ht="20.100000000000001" customHeight="1" x14ac:dyDescent="0.25">
      <c r="B17" s="9" t="s">
        <v>16</v>
      </c>
      <c r="C17" s="7" t="s">
        <v>4</v>
      </c>
      <c r="D17" s="8">
        <v>32112</v>
      </c>
      <c r="E17" s="31"/>
      <c r="F17" s="1"/>
      <c r="G17" s="1"/>
      <c r="H17" s="1"/>
      <c r="I17" s="20"/>
      <c r="J17" s="2"/>
      <c r="K17" s="21"/>
      <c r="L17" s="21"/>
    </row>
    <row r="18" spans="2:12" ht="20.100000000000001" customHeight="1" x14ac:dyDescent="0.25">
      <c r="B18" s="9" t="s">
        <v>17</v>
      </c>
      <c r="C18" s="7" t="s">
        <v>6</v>
      </c>
      <c r="D18" s="8">
        <v>33068</v>
      </c>
      <c r="E18" s="31"/>
      <c r="F18" s="1"/>
      <c r="G18" s="1"/>
      <c r="H18" s="1"/>
      <c r="I18" s="20"/>
      <c r="J18" s="2"/>
      <c r="K18" s="21"/>
      <c r="L18" s="21"/>
    </row>
    <row r="19" spans="2:12" ht="20.100000000000001" customHeight="1" x14ac:dyDescent="0.25">
      <c r="B19" s="9" t="s">
        <v>10</v>
      </c>
      <c r="C19" s="7" t="s">
        <v>4</v>
      </c>
      <c r="D19" s="8">
        <v>26585</v>
      </c>
      <c r="E19" s="31"/>
      <c r="F19" s="1"/>
      <c r="G19" s="1"/>
      <c r="H19" s="1"/>
      <c r="I19" s="20"/>
      <c r="J19" s="2"/>
      <c r="K19" s="21"/>
      <c r="L19" s="21"/>
    </row>
    <row r="20" spans="2:12" ht="20.100000000000001" customHeight="1" x14ac:dyDescent="0.25">
      <c r="B20" s="9" t="s">
        <v>18</v>
      </c>
      <c r="C20" s="7" t="s">
        <v>6</v>
      </c>
      <c r="D20" s="8">
        <v>28209</v>
      </c>
      <c r="E20" s="31"/>
      <c r="F20" s="1"/>
      <c r="G20" s="1"/>
      <c r="H20" s="1"/>
      <c r="I20" s="20"/>
      <c r="J20" s="2"/>
      <c r="K20" s="21"/>
      <c r="L20" s="21"/>
    </row>
    <row r="21" spans="2:12" ht="20.100000000000001" customHeight="1" x14ac:dyDescent="0.25">
      <c r="B21" s="9" t="s">
        <v>22</v>
      </c>
      <c r="C21" s="7" t="s">
        <v>4</v>
      </c>
      <c r="D21" s="8">
        <v>36698</v>
      </c>
      <c r="E21" s="31"/>
      <c r="F21" s="1"/>
      <c r="G21" s="1"/>
      <c r="H21" s="1"/>
      <c r="I21" s="20"/>
      <c r="J21" s="2"/>
      <c r="K21" s="21"/>
      <c r="L21" s="21"/>
    </row>
    <row r="22" spans="2:12" ht="20.100000000000001" customHeight="1" x14ac:dyDescent="0.25">
      <c r="B22" s="9" t="s">
        <v>23</v>
      </c>
      <c r="C22" s="7" t="s">
        <v>6</v>
      </c>
      <c r="D22" s="8">
        <v>37868</v>
      </c>
      <c r="E22" s="31"/>
      <c r="F22" s="1"/>
      <c r="G22" s="1"/>
      <c r="H22" s="1"/>
      <c r="I22" s="20"/>
      <c r="J22" s="2"/>
      <c r="K22" s="21"/>
      <c r="L22" s="21"/>
    </row>
    <row r="23" spans="2:12" ht="20.100000000000001" customHeight="1" x14ac:dyDescent="0.25">
      <c r="B23" s="9" t="s">
        <v>11</v>
      </c>
      <c r="C23" s="7" t="s">
        <v>19</v>
      </c>
      <c r="D23" s="8">
        <v>28587</v>
      </c>
      <c r="E23" s="31"/>
      <c r="F23" s="1"/>
      <c r="G23" s="1"/>
      <c r="H23" s="1"/>
      <c r="I23" s="20"/>
      <c r="J23" s="2"/>
      <c r="K23" s="21"/>
      <c r="L23" s="21"/>
    </row>
    <row r="24" spans="2:12" ht="20.100000000000001" customHeight="1" x14ac:dyDescent="0.25">
      <c r="B24" s="6" t="s">
        <v>20</v>
      </c>
      <c r="C24" s="7" t="s">
        <v>21</v>
      </c>
      <c r="D24" s="8">
        <v>28932</v>
      </c>
      <c r="E24" s="31"/>
      <c r="F24" s="1"/>
      <c r="G24" s="1"/>
      <c r="H24" s="1"/>
      <c r="I24" s="20"/>
      <c r="J24" s="2"/>
      <c r="K24" s="21"/>
      <c r="L24" s="21"/>
    </row>
    <row r="25" spans="2:12" ht="20.100000000000001" customHeight="1" x14ac:dyDescent="0.25">
      <c r="B25" s="6" t="s">
        <v>10</v>
      </c>
      <c r="C25" s="7" t="s">
        <v>21</v>
      </c>
      <c r="D25" s="8">
        <v>37723</v>
      </c>
      <c r="E25" s="31"/>
      <c r="F25" s="1"/>
      <c r="G25" s="1"/>
      <c r="H25" s="1"/>
      <c r="I25" s="20"/>
      <c r="J25" s="2"/>
      <c r="K25" s="21"/>
      <c r="L25" s="21"/>
    </row>
    <row r="26" spans="2:12" ht="20.100000000000001" customHeight="1" thickBot="1" x14ac:dyDescent="0.3">
      <c r="B26" s="10" t="s">
        <v>24</v>
      </c>
      <c r="C26" s="11" t="s">
        <v>21</v>
      </c>
      <c r="D26" s="12">
        <v>39099</v>
      </c>
      <c r="E26" s="31"/>
      <c r="F26" s="1"/>
      <c r="G26" s="1"/>
      <c r="H26" s="1"/>
      <c r="I26" s="20"/>
      <c r="J26" s="2"/>
      <c r="K26" s="21"/>
      <c r="L26" s="21"/>
    </row>
    <row r="28" spans="2:12" ht="15.75" thickBot="1" x14ac:dyDescent="0.3"/>
    <row r="29" spans="2:12" ht="30.75" thickBot="1" x14ac:dyDescent="0.3">
      <c r="B29" s="28"/>
      <c r="C29" s="28" t="s">
        <v>34</v>
      </c>
      <c r="D29" s="28" t="s">
        <v>2</v>
      </c>
      <c r="E29" s="29" t="s">
        <v>35</v>
      </c>
    </row>
    <row r="30" spans="2:12" ht="45.75" thickBot="1" x14ac:dyDescent="0.3">
      <c r="B30" s="28" t="s">
        <v>32</v>
      </c>
      <c r="C30" s="24"/>
      <c r="D30" s="25"/>
      <c r="E30" s="30"/>
    </row>
    <row r="31" spans="2:12" ht="45.75" thickBot="1" x14ac:dyDescent="0.3">
      <c r="B31" s="28" t="s">
        <v>33</v>
      </c>
      <c r="C31" s="26"/>
      <c r="D31" s="27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L32"/>
  <sheetViews>
    <sheetView tabSelected="1" topLeftCell="A16" workbookViewId="0"/>
  </sheetViews>
  <sheetFormatPr defaultRowHeight="15" x14ac:dyDescent="0.25"/>
  <cols>
    <col min="2" max="2" width="9" bestFit="1" customWidth="1"/>
    <col min="3" max="3" width="11.42578125" bestFit="1" customWidth="1"/>
    <col min="4" max="4" width="19.5703125" bestFit="1" customWidth="1"/>
    <col min="5" max="5" width="17.7109375" customWidth="1"/>
    <col min="6" max="12" width="14.7109375" customWidth="1"/>
  </cols>
  <sheetData>
    <row r="7" spans="2:12" ht="15" customHeight="1" thickBot="1" x14ac:dyDescent="0.3"/>
    <row r="8" spans="2:12" ht="15.75" hidden="1" thickBot="1" x14ac:dyDescent="0.3"/>
    <row r="9" spans="2:12" ht="35.25" customHeight="1" thickBot="1" x14ac:dyDescent="0.35">
      <c r="B9" s="13" t="s">
        <v>0</v>
      </c>
      <c r="C9" s="14" t="s">
        <v>1</v>
      </c>
      <c r="D9" s="15" t="s">
        <v>2</v>
      </c>
      <c r="E9" s="19" t="s">
        <v>34</v>
      </c>
      <c r="F9" s="17" t="s">
        <v>26</v>
      </c>
      <c r="G9" s="17" t="s">
        <v>25</v>
      </c>
      <c r="H9" s="17" t="s">
        <v>27</v>
      </c>
      <c r="I9" s="17" t="s">
        <v>29</v>
      </c>
      <c r="J9" s="17" t="s">
        <v>28</v>
      </c>
      <c r="K9" s="17" t="s">
        <v>30</v>
      </c>
      <c r="L9" s="17" t="s">
        <v>31</v>
      </c>
    </row>
    <row r="10" spans="2:12" ht="20.100000000000001" customHeight="1" x14ac:dyDescent="0.25">
      <c r="B10" s="3" t="s">
        <v>24</v>
      </c>
      <c r="C10" s="4" t="s">
        <v>21</v>
      </c>
      <c r="D10" s="5">
        <v>39099</v>
      </c>
      <c r="E10" s="31" t="str">
        <f>CONCATENATE(B10," ",C10)</f>
        <v>Lukáš Červený</v>
      </c>
      <c r="F10" s="1">
        <f t="shared" ref="F10:F26" si="0">MONTH(D10)</f>
        <v>1</v>
      </c>
      <c r="G10" s="1">
        <f t="shared" ref="G10:G26" si="1">DAY(D10)</f>
        <v>17</v>
      </c>
      <c r="H10" s="1">
        <f t="shared" ref="H10:H26" si="2">YEAR(D10)</f>
        <v>2007</v>
      </c>
      <c r="I10" s="20">
        <f ca="1">TODAY()-D10</f>
        <v>2555</v>
      </c>
      <c r="J10" s="2">
        <f ca="1">YEAR(TODAY())-H10</f>
        <v>7</v>
      </c>
      <c r="K10" s="21">
        <f>WEEKDAY(D10,2)</f>
        <v>3</v>
      </c>
      <c r="L10" s="21" t="str">
        <f>IF(K10=1,"pondělí",IF(K10=2,"úterý",IF(K10=3,"středa",IF(K10=4,"čtvrtek",IF(K10=5,"pátek",IF(K10=6,"sobota",IF(K10=7,"neděle")))))))</f>
        <v>středa</v>
      </c>
    </row>
    <row r="11" spans="2:12" ht="20.100000000000001" customHeight="1" x14ac:dyDescent="0.25">
      <c r="B11" s="6" t="s">
        <v>5</v>
      </c>
      <c r="C11" s="7" t="s">
        <v>6</v>
      </c>
      <c r="D11" s="8">
        <v>15046</v>
      </c>
      <c r="E11" s="31" t="str">
        <f t="shared" ref="E11:E26" si="3">CONCATENATE(B11," ",C11)</f>
        <v>Marta  Veselá</v>
      </c>
      <c r="F11" s="1">
        <f t="shared" si="0"/>
        <v>3</v>
      </c>
      <c r="G11" s="1">
        <f t="shared" si="1"/>
        <v>11</v>
      </c>
      <c r="H11" s="1">
        <f t="shared" si="2"/>
        <v>1941</v>
      </c>
      <c r="I11" s="20">
        <f t="shared" ref="I11:I26" ca="1" si="4">TODAY()-D11</f>
        <v>26608</v>
      </c>
      <c r="J11" s="2">
        <f t="shared" ref="J11:J26" ca="1" si="5">YEAR(TODAY())-H11</f>
        <v>73</v>
      </c>
      <c r="K11" s="21">
        <f t="shared" ref="K11:K26" si="6">WEEKDAY(D11,2)</f>
        <v>2</v>
      </c>
      <c r="L11" s="21" t="str">
        <f t="shared" ref="L11:L26" si="7">IF(K11=1,"pondělí",IF(K11=2,"úterý",IF(K11=3,"středa",IF(K11=4,"čtvrtek",IF(K11=5,"pátek",IF(K11=6,"sobota",IF(K11=7,"neděle")))))))</f>
        <v>úterý</v>
      </c>
    </row>
    <row r="12" spans="2:12" ht="20.100000000000001" customHeight="1" x14ac:dyDescent="0.25">
      <c r="B12" s="9" t="s">
        <v>18</v>
      </c>
      <c r="C12" s="7" t="s">
        <v>6</v>
      </c>
      <c r="D12" s="8">
        <v>28209</v>
      </c>
      <c r="E12" s="31" t="str">
        <f t="shared" si="3"/>
        <v>Anna Veselá</v>
      </c>
      <c r="F12" s="1">
        <f t="shared" si="0"/>
        <v>3</v>
      </c>
      <c r="G12" s="1">
        <f t="shared" si="1"/>
        <v>25</v>
      </c>
      <c r="H12" s="1">
        <f t="shared" si="2"/>
        <v>1977</v>
      </c>
      <c r="I12" s="20">
        <f t="shared" ca="1" si="4"/>
        <v>13445</v>
      </c>
      <c r="J12" s="2">
        <f t="shared" ca="1" si="5"/>
        <v>37</v>
      </c>
      <c r="K12" s="21">
        <f t="shared" si="6"/>
        <v>5</v>
      </c>
      <c r="L12" s="21" t="str">
        <f t="shared" si="7"/>
        <v>pátek</v>
      </c>
    </row>
    <row r="13" spans="2:12" ht="20.100000000000001" customHeight="1" x14ac:dyDescent="0.25">
      <c r="B13" s="6" t="s">
        <v>20</v>
      </c>
      <c r="C13" s="7" t="s">
        <v>21</v>
      </c>
      <c r="D13" s="8">
        <v>28932</v>
      </c>
      <c r="E13" s="31" t="str">
        <f t="shared" si="3"/>
        <v>Petr Červený</v>
      </c>
      <c r="F13" s="1">
        <f t="shared" si="0"/>
        <v>3</v>
      </c>
      <c r="G13" s="1">
        <f t="shared" si="1"/>
        <v>18</v>
      </c>
      <c r="H13" s="1">
        <f t="shared" si="2"/>
        <v>1979</v>
      </c>
      <c r="I13" s="20">
        <f t="shared" ca="1" si="4"/>
        <v>12722</v>
      </c>
      <c r="J13" s="2">
        <f t="shared" ca="1" si="5"/>
        <v>35</v>
      </c>
      <c r="K13" s="21">
        <f t="shared" si="6"/>
        <v>7</v>
      </c>
      <c r="L13" s="21" t="str">
        <f t="shared" si="7"/>
        <v>neděle</v>
      </c>
    </row>
    <row r="14" spans="2:12" ht="20.100000000000001" customHeight="1" x14ac:dyDescent="0.25">
      <c r="B14" s="9" t="s">
        <v>7</v>
      </c>
      <c r="C14" s="7" t="s">
        <v>4</v>
      </c>
      <c r="D14" s="8">
        <v>23495</v>
      </c>
      <c r="E14" s="31" t="str">
        <f t="shared" si="3"/>
        <v>Jan Veselý</v>
      </c>
      <c r="F14" s="1">
        <f t="shared" si="0"/>
        <v>4</v>
      </c>
      <c r="G14" s="1">
        <f t="shared" si="1"/>
        <v>28</v>
      </c>
      <c r="H14" s="1">
        <f t="shared" si="2"/>
        <v>1964</v>
      </c>
      <c r="I14" s="20">
        <f t="shared" ca="1" si="4"/>
        <v>18159</v>
      </c>
      <c r="J14" s="2">
        <f t="shared" ca="1" si="5"/>
        <v>50</v>
      </c>
      <c r="K14" s="21">
        <f t="shared" si="6"/>
        <v>2</v>
      </c>
      <c r="L14" s="21" t="str">
        <f t="shared" si="7"/>
        <v>úterý</v>
      </c>
    </row>
    <row r="15" spans="2:12" ht="20.100000000000001" customHeight="1" x14ac:dyDescent="0.25">
      <c r="B15" s="9" t="s">
        <v>11</v>
      </c>
      <c r="C15" s="7" t="s">
        <v>19</v>
      </c>
      <c r="D15" s="8">
        <v>28587</v>
      </c>
      <c r="E15" s="31" t="str">
        <f t="shared" si="3"/>
        <v>Eva Červená</v>
      </c>
      <c r="F15" s="1">
        <f t="shared" si="0"/>
        <v>4</v>
      </c>
      <c r="G15" s="1">
        <f t="shared" si="1"/>
        <v>7</v>
      </c>
      <c r="H15" s="1">
        <f t="shared" si="2"/>
        <v>1978</v>
      </c>
      <c r="I15" s="20">
        <f t="shared" ca="1" si="4"/>
        <v>13067</v>
      </c>
      <c r="J15" s="2">
        <f t="shared" ca="1" si="5"/>
        <v>36</v>
      </c>
      <c r="K15" s="21">
        <f t="shared" si="6"/>
        <v>5</v>
      </c>
      <c r="L15" s="21" t="str">
        <f t="shared" si="7"/>
        <v>pátek</v>
      </c>
    </row>
    <row r="16" spans="2:12" ht="20.100000000000001" customHeight="1" x14ac:dyDescent="0.25">
      <c r="B16" s="6" t="s">
        <v>10</v>
      </c>
      <c r="C16" s="7" t="s">
        <v>21</v>
      </c>
      <c r="D16" s="8">
        <v>37723</v>
      </c>
      <c r="E16" s="31" t="str">
        <f t="shared" si="3"/>
        <v>Pavel Červený</v>
      </c>
      <c r="F16" s="1">
        <f t="shared" si="0"/>
        <v>4</v>
      </c>
      <c r="G16" s="1">
        <f t="shared" si="1"/>
        <v>12</v>
      </c>
      <c r="H16" s="1">
        <f t="shared" si="2"/>
        <v>2003</v>
      </c>
      <c r="I16" s="20">
        <f t="shared" ca="1" si="4"/>
        <v>3931</v>
      </c>
      <c r="J16" s="2">
        <f t="shared" ca="1" si="5"/>
        <v>11</v>
      </c>
      <c r="K16" s="21">
        <f t="shared" si="6"/>
        <v>6</v>
      </c>
      <c r="L16" s="21" t="str">
        <f t="shared" si="7"/>
        <v>sobota</v>
      </c>
    </row>
    <row r="17" spans="2:12" ht="20.100000000000001" customHeight="1" x14ac:dyDescent="0.25">
      <c r="B17" s="9" t="s">
        <v>9</v>
      </c>
      <c r="C17" s="7" t="s">
        <v>12</v>
      </c>
      <c r="D17" s="8">
        <v>30842</v>
      </c>
      <c r="E17" s="31" t="str">
        <f t="shared" si="3"/>
        <v>Jana Smutná</v>
      </c>
      <c r="F17" s="1">
        <f t="shared" si="0"/>
        <v>6</v>
      </c>
      <c r="G17" s="1">
        <f t="shared" si="1"/>
        <v>9</v>
      </c>
      <c r="H17" s="1">
        <f t="shared" si="2"/>
        <v>1984</v>
      </c>
      <c r="I17" s="20">
        <f t="shared" ca="1" si="4"/>
        <v>10812</v>
      </c>
      <c r="J17" s="2">
        <f t="shared" ca="1" si="5"/>
        <v>30</v>
      </c>
      <c r="K17" s="21">
        <f t="shared" si="6"/>
        <v>6</v>
      </c>
      <c r="L17" s="21" t="str">
        <f t="shared" si="7"/>
        <v>sobota</v>
      </c>
    </row>
    <row r="18" spans="2:12" ht="20.100000000000001" customHeight="1" x14ac:dyDescent="0.25">
      <c r="B18" s="9" t="s">
        <v>22</v>
      </c>
      <c r="C18" s="7" t="s">
        <v>4</v>
      </c>
      <c r="D18" s="8">
        <v>36698</v>
      </c>
      <c r="E18" s="31" t="str">
        <f t="shared" si="3"/>
        <v>Dominik Veselý</v>
      </c>
      <c r="F18" s="1">
        <f t="shared" si="0"/>
        <v>6</v>
      </c>
      <c r="G18" s="1">
        <f t="shared" si="1"/>
        <v>21</v>
      </c>
      <c r="H18" s="1">
        <f t="shared" si="2"/>
        <v>2000</v>
      </c>
      <c r="I18" s="20">
        <f t="shared" ca="1" si="4"/>
        <v>4956</v>
      </c>
      <c r="J18" s="2">
        <f t="shared" ca="1" si="5"/>
        <v>14</v>
      </c>
      <c r="K18" s="21">
        <f t="shared" si="6"/>
        <v>3</v>
      </c>
      <c r="L18" s="21" t="str">
        <f t="shared" si="7"/>
        <v>středa</v>
      </c>
    </row>
    <row r="19" spans="2:12" ht="20.100000000000001" customHeight="1" x14ac:dyDescent="0.25">
      <c r="B19" s="9" t="s">
        <v>13</v>
      </c>
      <c r="C19" s="7" t="s">
        <v>14</v>
      </c>
      <c r="D19" s="8">
        <v>30501</v>
      </c>
      <c r="E19" s="31" t="str">
        <f t="shared" si="3"/>
        <v>Jiří Smutný</v>
      </c>
      <c r="F19" s="1">
        <f t="shared" si="0"/>
        <v>7</v>
      </c>
      <c r="G19" s="1">
        <f t="shared" si="1"/>
        <v>4</v>
      </c>
      <c r="H19" s="1">
        <f t="shared" si="2"/>
        <v>1983</v>
      </c>
      <c r="I19" s="20">
        <f t="shared" ca="1" si="4"/>
        <v>11153</v>
      </c>
      <c r="J19" s="2">
        <f t="shared" ca="1" si="5"/>
        <v>31</v>
      </c>
      <c r="K19" s="21">
        <f t="shared" si="6"/>
        <v>1</v>
      </c>
      <c r="L19" s="21" t="str">
        <f t="shared" si="7"/>
        <v>pondělí</v>
      </c>
    </row>
    <row r="20" spans="2:12" ht="20.100000000000001" customHeight="1" x14ac:dyDescent="0.25">
      <c r="B20" s="9" t="s">
        <v>17</v>
      </c>
      <c r="C20" s="7" t="s">
        <v>6</v>
      </c>
      <c r="D20" s="8">
        <v>33068</v>
      </c>
      <c r="E20" s="31" t="str">
        <f t="shared" si="3"/>
        <v>Daniela Veselá</v>
      </c>
      <c r="F20" s="1">
        <f t="shared" si="0"/>
        <v>7</v>
      </c>
      <c r="G20" s="1">
        <f t="shared" si="1"/>
        <v>14</v>
      </c>
      <c r="H20" s="1">
        <f t="shared" si="2"/>
        <v>1990</v>
      </c>
      <c r="I20" s="20">
        <f t="shared" ca="1" si="4"/>
        <v>8586</v>
      </c>
      <c r="J20" s="2">
        <f t="shared" ca="1" si="5"/>
        <v>24</v>
      </c>
      <c r="K20" s="21">
        <f t="shared" si="6"/>
        <v>6</v>
      </c>
      <c r="L20" s="21" t="str">
        <f t="shared" si="7"/>
        <v>sobota</v>
      </c>
    </row>
    <row r="21" spans="2:12" ht="20.100000000000001" customHeight="1" x14ac:dyDescent="0.25">
      <c r="B21" s="6" t="s">
        <v>3</v>
      </c>
      <c r="C21" s="7" t="s">
        <v>4</v>
      </c>
      <c r="D21" s="8">
        <v>13732</v>
      </c>
      <c r="E21" s="31" t="str">
        <f t="shared" si="3"/>
        <v>Ladislav Veselý</v>
      </c>
      <c r="F21" s="1">
        <f t="shared" si="0"/>
        <v>8</v>
      </c>
      <c r="G21" s="1">
        <f t="shared" si="1"/>
        <v>5</v>
      </c>
      <c r="H21" s="1">
        <f t="shared" si="2"/>
        <v>1937</v>
      </c>
      <c r="I21" s="20">
        <f t="shared" ca="1" si="4"/>
        <v>27922</v>
      </c>
      <c r="J21" s="2">
        <f t="shared" ca="1" si="5"/>
        <v>77</v>
      </c>
      <c r="K21" s="21">
        <f t="shared" si="6"/>
        <v>4</v>
      </c>
      <c r="L21" s="21" t="str">
        <f t="shared" si="7"/>
        <v>čtvrtek</v>
      </c>
    </row>
    <row r="22" spans="2:12" ht="20.100000000000001" customHeight="1" x14ac:dyDescent="0.25">
      <c r="B22" s="9" t="s">
        <v>23</v>
      </c>
      <c r="C22" s="7" t="s">
        <v>6</v>
      </c>
      <c r="D22" s="8">
        <v>37868</v>
      </c>
      <c r="E22" s="31" t="str">
        <f t="shared" si="3"/>
        <v>Lenka Veselá</v>
      </c>
      <c r="F22" s="1">
        <f t="shared" si="0"/>
        <v>9</v>
      </c>
      <c r="G22" s="1">
        <f t="shared" si="1"/>
        <v>4</v>
      </c>
      <c r="H22" s="1">
        <f t="shared" si="2"/>
        <v>2003</v>
      </c>
      <c r="I22" s="20">
        <f t="shared" ca="1" si="4"/>
        <v>3786</v>
      </c>
      <c r="J22" s="2">
        <f t="shared" ca="1" si="5"/>
        <v>11</v>
      </c>
      <c r="K22" s="21">
        <f t="shared" si="6"/>
        <v>4</v>
      </c>
      <c r="L22" s="21" t="str">
        <f t="shared" si="7"/>
        <v>čtvrtek</v>
      </c>
    </row>
    <row r="23" spans="2:12" ht="20.100000000000001" customHeight="1" x14ac:dyDescent="0.25">
      <c r="B23" s="9" t="s">
        <v>10</v>
      </c>
      <c r="C23" s="7" t="s">
        <v>4</v>
      </c>
      <c r="D23" s="8">
        <v>26585</v>
      </c>
      <c r="E23" s="31" t="str">
        <f t="shared" si="3"/>
        <v>Pavel Veselý</v>
      </c>
      <c r="F23" s="1">
        <f t="shared" si="0"/>
        <v>10</v>
      </c>
      <c r="G23" s="1">
        <f t="shared" si="1"/>
        <v>13</v>
      </c>
      <c r="H23" s="1">
        <f t="shared" si="2"/>
        <v>1972</v>
      </c>
      <c r="I23" s="20">
        <f t="shared" ca="1" si="4"/>
        <v>15069</v>
      </c>
      <c r="J23" s="2">
        <f t="shared" ca="1" si="5"/>
        <v>42</v>
      </c>
      <c r="K23" s="21">
        <f t="shared" si="6"/>
        <v>5</v>
      </c>
      <c r="L23" s="21" t="str">
        <f t="shared" si="7"/>
        <v>pátek</v>
      </c>
    </row>
    <row r="24" spans="2:12" ht="20.100000000000001" customHeight="1" x14ac:dyDescent="0.25">
      <c r="B24" s="9" t="s">
        <v>8</v>
      </c>
      <c r="C24" s="7" t="s">
        <v>6</v>
      </c>
      <c r="D24" s="8">
        <v>24067</v>
      </c>
      <c r="E24" s="31" t="str">
        <f t="shared" si="3"/>
        <v>Hana Veselá</v>
      </c>
      <c r="F24" s="1">
        <f t="shared" si="0"/>
        <v>11</v>
      </c>
      <c r="G24" s="1">
        <f t="shared" si="1"/>
        <v>21</v>
      </c>
      <c r="H24" s="1">
        <f t="shared" si="2"/>
        <v>1965</v>
      </c>
      <c r="I24" s="20">
        <f t="shared" ca="1" si="4"/>
        <v>17587</v>
      </c>
      <c r="J24" s="2">
        <f t="shared" ca="1" si="5"/>
        <v>49</v>
      </c>
      <c r="K24" s="21">
        <f t="shared" si="6"/>
        <v>7</v>
      </c>
      <c r="L24" s="21" t="str">
        <f t="shared" si="7"/>
        <v>neděle</v>
      </c>
    </row>
    <row r="25" spans="2:12" ht="20.100000000000001" customHeight="1" x14ac:dyDescent="0.25">
      <c r="B25" s="9" t="s">
        <v>15</v>
      </c>
      <c r="C25" s="7" t="s">
        <v>12</v>
      </c>
      <c r="D25" s="8">
        <v>41220</v>
      </c>
      <c r="E25" s="31" t="str">
        <f t="shared" si="3"/>
        <v>Erika Smutná</v>
      </c>
      <c r="F25" s="1">
        <f t="shared" si="0"/>
        <v>11</v>
      </c>
      <c r="G25" s="1">
        <f t="shared" si="1"/>
        <v>7</v>
      </c>
      <c r="H25" s="1">
        <f t="shared" si="2"/>
        <v>2012</v>
      </c>
      <c r="I25" s="20">
        <f t="shared" ca="1" si="4"/>
        <v>434</v>
      </c>
      <c r="J25" s="2">
        <f t="shared" ca="1" si="5"/>
        <v>2</v>
      </c>
      <c r="K25" s="21">
        <f t="shared" si="6"/>
        <v>3</v>
      </c>
      <c r="L25" s="21" t="str">
        <f t="shared" si="7"/>
        <v>středa</v>
      </c>
    </row>
    <row r="26" spans="2:12" ht="20.100000000000001" customHeight="1" thickBot="1" x14ac:dyDescent="0.3">
      <c r="B26" s="16" t="s">
        <v>16</v>
      </c>
      <c r="C26" s="11" t="s">
        <v>4</v>
      </c>
      <c r="D26" s="12">
        <v>32112</v>
      </c>
      <c r="E26" s="31" t="str">
        <f t="shared" si="3"/>
        <v>Miroslav Veselý</v>
      </c>
      <c r="F26" s="1">
        <f t="shared" si="0"/>
        <v>12</v>
      </c>
      <c r="G26" s="1">
        <f t="shared" si="1"/>
        <v>1</v>
      </c>
      <c r="H26" s="1">
        <f t="shared" si="2"/>
        <v>1987</v>
      </c>
      <c r="I26" s="20">
        <f t="shared" ca="1" si="4"/>
        <v>9542</v>
      </c>
      <c r="J26" s="2">
        <f t="shared" ca="1" si="5"/>
        <v>27</v>
      </c>
      <c r="K26" s="21">
        <f t="shared" si="6"/>
        <v>2</v>
      </c>
      <c r="L26" s="21" t="str">
        <f t="shared" si="7"/>
        <v>úterý</v>
      </c>
    </row>
    <row r="28" spans="2:12" ht="15.75" thickBot="1" x14ac:dyDescent="0.3"/>
    <row r="29" spans="2:12" s="18" customFormat="1" ht="30.75" thickBot="1" x14ac:dyDescent="0.3">
      <c r="B29" s="28"/>
      <c r="C29" s="28" t="s">
        <v>34</v>
      </c>
      <c r="D29" s="28" t="s">
        <v>2</v>
      </c>
      <c r="E29" s="29" t="s">
        <v>35</v>
      </c>
    </row>
    <row r="30" spans="2:12" ht="45.75" thickBot="1" x14ac:dyDescent="0.3">
      <c r="B30" s="28" t="s">
        <v>32</v>
      </c>
      <c r="C30" s="24" t="str">
        <f>IF(D10=D30,E10,IF(D11=D30,E11,IF(D12=D30,E12,IF(D13=D30,E13,IF(D14=D30,E14,IF(D15=D30,E15,IF(D16=D30,E16,IF(D17=D30,E17,IF(D18=D30,E18,IF(D19=D30,E19,IF(D20=D30,E20,IF(D21=D30,E21,IF(D22=D30,E22,IF(D23=D30,E23,IF(D24=D30,E24,IF(D25=D30,E25,IF(D26=D30,E26)))))))))))))))))</f>
        <v>Ladislav Veselý</v>
      </c>
      <c r="D30" s="25">
        <f>MIN(D10:D26)</f>
        <v>13732</v>
      </c>
      <c r="E30" s="30">
        <f>YEAR(D31)-YEAR(D30)</f>
        <v>75</v>
      </c>
    </row>
    <row r="31" spans="2:12" ht="45.75" thickBot="1" x14ac:dyDescent="0.3">
      <c r="B31" s="28" t="s">
        <v>33</v>
      </c>
      <c r="C31" s="26" t="str">
        <f>IF(D10=D31,E10,IF(D11=D31,E11,IF(D12=D31,E12,IF(D13=D31,E13,IF(D14=D31,E14,IF(D15=D31,E15,IF(D16=D31,E16,IF(D17=D31,E17,IF(D18=D31,E18,IF(D19=D31,E19,IF(D20=D31,E20,IF(D21=D31,E21,IF(D22=D31,E22,IF(D23=D31,E23,IF(D24=D31,E24,IF(D25=D31,E25,IF(D26=D31,E26)))))))))))))))))</f>
        <v>Erika Smutná</v>
      </c>
      <c r="D31" s="27">
        <f>MAX(D10:D26)</f>
        <v>41220</v>
      </c>
    </row>
    <row r="32" spans="2:12" x14ac:dyDescent="0.25">
      <c r="B32" s="22"/>
      <c r="C32" s="23"/>
    </row>
  </sheetData>
  <sortState ref="B10:H26">
    <sortCondition ref="D10:D26"/>
  </sortState>
  <dataConsolidate/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Strana 1 z 2 </vt:lpstr>
      <vt:lpstr>Strana 2 z 2</vt:lpstr>
      <vt:lpstr>zadání</vt:lpstr>
      <vt:lpstr>řešení</vt:lpstr>
    </vt:vector>
  </TitlesOfParts>
  <Company>geogr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geogr</dc:creator>
  <cp:lastModifiedBy>geogr</cp:lastModifiedBy>
  <dcterms:created xsi:type="dcterms:W3CDTF">2013-12-03T16:55:00Z</dcterms:created>
  <dcterms:modified xsi:type="dcterms:W3CDTF">2014-01-15T20:55:55Z</dcterms:modified>
</cp:coreProperties>
</file>