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5195" windowHeight="8190"/>
  </bookViews>
  <sheets>
    <sheet name="Strana 1 z 2 " sheetId="5" r:id="rId1"/>
    <sheet name="Strana 2 z 2" sheetId="6" r:id="rId2"/>
    <sheet name="zaměstnanci - zadání" sheetId="1" r:id="rId3"/>
    <sheet name="zaměstnanci - řešení" sheetId="4" r:id="rId4"/>
  </sheets>
  <calcPr calcId="145621"/>
</workbook>
</file>

<file path=xl/calcChain.xml><?xml version="1.0" encoding="utf-8"?>
<calcChain xmlns="http://schemas.openxmlformats.org/spreadsheetml/2006/main">
  <c r="E49" i="4" l="1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5" i="4"/>
  <c r="K9" i="4" l="1"/>
  <c r="G9" i="4"/>
  <c r="H9" i="4" s="1"/>
  <c r="K12" i="4"/>
  <c r="G12" i="4"/>
  <c r="H12" i="4" s="1"/>
  <c r="K39" i="4"/>
  <c r="G39" i="4"/>
  <c r="H39" i="4" s="1"/>
  <c r="K44" i="4"/>
  <c r="G44" i="4"/>
  <c r="H44" i="4" s="1"/>
  <c r="K20" i="4"/>
  <c r="G20" i="4"/>
  <c r="H20" i="4" s="1"/>
  <c r="K29" i="4"/>
  <c r="G29" i="4"/>
  <c r="H29" i="4" s="1"/>
  <c r="K22" i="4"/>
  <c r="G22" i="4"/>
  <c r="H22" i="4" s="1"/>
  <c r="K43" i="4"/>
  <c r="G43" i="4"/>
  <c r="H43" i="4" s="1"/>
  <c r="K35" i="4"/>
  <c r="G35" i="4"/>
  <c r="H35" i="4" s="1"/>
  <c r="K33" i="4"/>
  <c r="G33" i="4"/>
  <c r="H33" i="4" s="1"/>
  <c r="K30" i="4"/>
  <c r="G30" i="4"/>
  <c r="H30" i="4" s="1"/>
  <c r="K24" i="4"/>
  <c r="G24" i="4"/>
  <c r="H24" i="4" s="1"/>
  <c r="K15" i="4"/>
  <c r="G15" i="4"/>
  <c r="H15" i="4" s="1"/>
  <c r="K11" i="4"/>
  <c r="G11" i="4"/>
  <c r="H11" i="4" s="1"/>
  <c r="K27" i="4"/>
  <c r="G27" i="4"/>
  <c r="H27" i="4" s="1"/>
  <c r="K45" i="4"/>
  <c r="G45" i="4"/>
  <c r="H45" i="4" s="1"/>
  <c r="K18" i="4"/>
  <c r="G18" i="4"/>
  <c r="H18" i="4" s="1"/>
  <c r="K41" i="4"/>
  <c r="G41" i="4"/>
  <c r="H41" i="4" s="1"/>
  <c r="K10" i="4"/>
  <c r="G10" i="4"/>
  <c r="H10" i="4" s="1"/>
  <c r="K40" i="4"/>
  <c r="G40" i="4"/>
  <c r="H40" i="4" s="1"/>
  <c r="K26" i="4"/>
  <c r="G26" i="4"/>
  <c r="H26" i="4" s="1"/>
  <c r="K8" i="4"/>
  <c r="G8" i="4"/>
  <c r="H8" i="4" s="1"/>
  <c r="K17" i="4"/>
  <c r="G17" i="4"/>
  <c r="H17" i="4" s="1"/>
  <c r="K38" i="4"/>
  <c r="G38" i="4"/>
  <c r="H38" i="4" s="1"/>
  <c r="K16" i="4"/>
  <c r="G16" i="4"/>
  <c r="H16" i="4" s="1"/>
  <c r="K21" i="4"/>
  <c r="G21" i="4"/>
  <c r="H21" i="4" s="1"/>
  <c r="K37" i="4"/>
  <c r="G37" i="4"/>
  <c r="K36" i="4"/>
  <c r="G36" i="4"/>
  <c r="H36" i="4" s="1"/>
  <c r="K25" i="4"/>
  <c r="G25" i="4"/>
  <c r="H25" i="4" s="1"/>
  <c r="K34" i="4"/>
  <c r="G34" i="4"/>
  <c r="H34" i="4" s="1"/>
  <c r="K6" i="4"/>
  <c r="G6" i="4"/>
  <c r="H6" i="4" s="1"/>
  <c r="K32" i="4"/>
  <c r="G32" i="4"/>
  <c r="H32" i="4" s="1"/>
  <c r="K13" i="4"/>
  <c r="G13" i="4"/>
  <c r="H13" i="4" s="1"/>
  <c r="K31" i="4"/>
  <c r="G31" i="4"/>
  <c r="H31" i="4" s="1"/>
  <c r="K5" i="4"/>
  <c r="G5" i="4"/>
  <c r="H5" i="4" s="1"/>
  <c r="K42" i="4"/>
  <c r="G42" i="4"/>
  <c r="H42" i="4" s="1"/>
  <c r="K19" i="4"/>
  <c r="G19" i="4"/>
  <c r="H19" i="4" s="1"/>
  <c r="K23" i="4"/>
  <c r="G23" i="4"/>
  <c r="H23" i="4" s="1"/>
  <c r="K28" i="4"/>
  <c r="G28" i="4"/>
  <c r="H28" i="4" s="1"/>
  <c r="K7" i="4"/>
  <c r="G7" i="4"/>
  <c r="H7" i="4" s="1"/>
  <c r="K14" i="4"/>
  <c r="G14" i="4"/>
  <c r="H14" i="4" s="1"/>
  <c r="D49" i="4" l="1"/>
  <c r="H37" i="4"/>
  <c r="I45" i="4"/>
  <c r="I43" i="4"/>
  <c r="I41" i="4"/>
  <c r="I39" i="4"/>
  <c r="I37" i="4"/>
  <c r="I35" i="4"/>
  <c r="I33" i="4"/>
  <c r="I31" i="4"/>
  <c r="I29" i="4"/>
  <c r="I27" i="4"/>
  <c r="I25" i="4"/>
  <c r="I23" i="4"/>
  <c r="I21" i="4"/>
  <c r="I19" i="4"/>
  <c r="I17" i="4"/>
  <c r="I15" i="4"/>
  <c r="I13" i="4"/>
  <c r="I11" i="4"/>
  <c r="I9" i="4"/>
  <c r="I7" i="4"/>
  <c r="I5" i="4"/>
  <c r="I44" i="4"/>
  <c r="I42" i="4"/>
  <c r="I40" i="4"/>
  <c r="I38" i="4"/>
  <c r="I36" i="4"/>
  <c r="I34" i="4"/>
  <c r="I32" i="4"/>
  <c r="I30" i="4"/>
  <c r="I28" i="4"/>
  <c r="I26" i="4"/>
  <c r="I24" i="4"/>
  <c r="I22" i="4"/>
  <c r="I20" i="4"/>
  <c r="I18" i="4"/>
  <c r="I16" i="4"/>
  <c r="I14" i="4"/>
  <c r="I12" i="4"/>
  <c r="I10" i="4"/>
  <c r="I8" i="4"/>
  <c r="I6" i="4"/>
  <c r="J10" i="4" l="1"/>
  <c r="J6" i="4"/>
  <c r="J8" i="4"/>
  <c r="J12" i="4"/>
  <c r="J16" i="4"/>
  <c r="J20" i="4"/>
  <c r="J24" i="4"/>
  <c r="J28" i="4"/>
  <c r="J32" i="4"/>
  <c r="J36" i="4"/>
  <c r="J40" i="4"/>
  <c r="J44" i="4"/>
  <c r="J7" i="4"/>
  <c r="J11" i="4"/>
  <c r="J15" i="4"/>
  <c r="J19" i="4"/>
  <c r="J23" i="4"/>
  <c r="J27" i="4"/>
  <c r="J31" i="4"/>
  <c r="J35" i="4"/>
  <c r="J39" i="4"/>
  <c r="J43" i="4"/>
  <c r="J14" i="4"/>
  <c r="J18" i="4"/>
  <c r="J22" i="4"/>
  <c r="J26" i="4"/>
  <c r="J30" i="4"/>
  <c r="J34" i="4"/>
  <c r="J38" i="4"/>
  <c r="J42" i="4"/>
  <c r="J9" i="4"/>
  <c r="J13" i="4"/>
  <c r="J17" i="4"/>
  <c r="J21" i="4"/>
  <c r="J25" i="4"/>
  <c r="J29" i="4"/>
  <c r="J33" i="4"/>
  <c r="J37" i="4"/>
  <c r="J41" i="4"/>
  <c r="J45" i="4"/>
  <c r="J5" i="4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5" i="1"/>
</calcChain>
</file>

<file path=xl/sharedStrings.xml><?xml version="1.0" encoding="utf-8"?>
<sst xmlns="http://schemas.openxmlformats.org/spreadsheetml/2006/main" count="303" uniqueCount="125">
  <si>
    <t>Jméno</t>
  </si>
  <si>
    <t>Příjmení</t>
  </si>
  <si>
    <t>Pracoviště/zkratka</t>
  </si>
  <si>
    <t>Příjmení, jméno, zkratka pracoviště</t>
  </si>
  <si>
    <t>Den nástupu do firmy</t>
  </si>
  <si>
    <t>Pořadí zaměstanců podle počtu dní ve firmě</t>
  </si>
  <si>
    <t>Počet přesčasových hodin za rok 2013</t>
  </si>
  <si>
    <t>Den týdne v den nástupu</t>
  </si>
  <si>
    <t>Počet pracovních dní ve firmě</t>
  </si>
  <si>
    <t>Logistika/LOG</t>
  </si>
  <si>
    <t>Administrativa/ADM</t>
  </si>
  <si>
    <t>Výroba/VYR</t>
  </si>
  <si>
    <t>Prodej/DEJ</t>
  </si>
  <si>
    <t>Nákup/KUP</t>
  </si>
  <si>
    <t>Vývoj/VYV</t>
  </si>
  <si>
    <t>Jan</t>
  </si>
  <si>
    <t>Malý</t>
  </si>
  <si>
    <t>Petra</t>
  </si>
  <si>
    <t>Krejčí</t>
  </si>
  <si>
    <t>František</t>
  </si>
  <si>
    <t>Bartoš</t>
  </si>
  <si>
    <t>Josef</t>
  </si>
  <si>
    <t>Cílek</t>
  </si>
  <si>
    <t>Klára</t>
  </si>
  <si>
    <t>Doležalová</t>
  </si>
  <si>
    <t>David</t>
  </si>
  <si>
    <t>Ehermann</t>
  </si>
  <si>
    <t>Sabina</t>
  </si>
  <si>
    <t>Fialová</t>
  </si>
  <si>
    <t>Gehera</t>
  </si>
  <si>
    <t>Patrik</t>
  </si>
  <si>
    <t>Holíková</t>
  </si>
  <si>
    <t>Marta</t>
  </si>
  <si>
    <t>Chytrý</t>
  </si>
  <si>
    <t>Adam</t>
  </si>
  <si>
    <t>Jílková</t>
  </si>
  <si>
    <t>Adéla</t>
  </si>
  <si>
    <t>Markéta</t>
  </si>
  <si>
    <t>Kalinová</t>
  </si>
  <si>
    <t>Lavica</t>
  </si>
  <si>
    <t>Novák</t>
  </si>
  <si>
    <t>Jaroslav</t>
  </si>
  <si>
    <t>Ondřej</t>
  </si>
  <si>
    <t>Osika</t>
  </si>
  <si>
    <t>Martin</t>
  </si>
  <si>
    <t>Palátová</t>
  </si>
  <si>
    <t>Dagmar</t>
  </si>
  <si>
    <t>Rybová</t>
  </si>
  <si>
    <t>Sandra</t>
  </si>
  <si>
    <t>Řeháková</t>
  </si>
  <si>
    <t>Slabá</t>
  </si>
  <si>
    <t>Šustková</t>
  </si>
  <si>
    <t>Kamila</t>
  </si>
  <si>
    <t>Julie</t>
  </si>
  <si>
    <t>Erika</t>
  </si>
  <si>
    <t>Tlustý</t>
  </si>
  <si>
    <t>Ulrichová</t>
  </si>
  <si>
    <t>Vítová</t>
  </si>
  <si>
    <t>Wágner</t>
  </si>
  <si>
    <t>Zlámal</t>
  </si>
  <si>
    <t>Žába</t>
  </si>
  <si>
    <t>Jaromír</t>
  </si>
  <si>
    <t>Antonín</t>
  </si>
  <si>
    <t>Eva</t>
  </si>
  <si>
    <t>Marcela</t>
  </si>
  <si>
    <t xml:space="preserve">Kamil </t>
  </si>
  <si>
    <t>Zdeněk</t>
  </si>
  <si>
    <t>Adamcová</t>
  </si>
  <si>
    <t>Daniela</t>
  </si>
  <si>
    <t>Baráková</t>
  </si>
  <si>
    <t>Jaroslava</t>
  </si>
  <si>
    <t>Pavel</t>
  </si>
  <si>
    <t>Jana</t>
  </si>
  <si>
    <t>Fiala</t>
  </si>
  <si>
    <t>Jakub</t>
  </si>
  <si>
    <t>Janota</t>
  </si>
  <si>
    <t>Langmajer</t>
  </si>
  <si>
    <t>Hubáčková</t>
  </si>
  <si>
    <t>Patricie</t>
  </si>
  <si>
    <t>Šviráková</t>
  </si>
  <si>
    <t>Marie</t>
  </si>
  <si>
    <t>Dolanská</t>
  </si>
  <si>
    <t>Mikulášek</t>
  </si>
  <si>
    <t>Pulec</t>
  </si>
  <si>
    <t>Řezníček</t>
  </si>
  <si>
    <t>Hába</t>
  </si>
  <si>
    <t>Ignác</t>
  </si>
  <si>
    <t>Tesaříková</t>
  </si>
  <si>
    <t>Magdalena</t>
  </si>
  <si>
    <t>jméno příjmení</t>
  </si>
  <si>
    <t>počet přesčasových hodin</t>
  </si>
  <si>
    <t>pracoviště</t>
  </si>
  <si>
    <t>příjmení, jméno</t>
  </si>
  <si>
    <t>Příjmení Jméno</t>
  </si>
  <si>
    <t>Příjmení jméno</t>
  </si>
  <si>
    <t>Obchodní akademie a Jazyková škola</t>
  </si>
  <si>
    <t>s právem státní jazykové zkoušky Jihlava</t>
  </si>
  <si>
    <t>Šablona 32</t>
  </si>
  <si>
    <t xml:space="preserve">Číslo projektu: </t>
  </si>
  <si>
    <t>CZ.1.07/1.5.00/34.0744</t>
  </si>
  <si>
    <t xml:space="preserve">Šablona: </t>
  </si>
  <si>
    <t>VY_32_INOVACE</t>
  </si>
  <si>
    <t>Číslo DUMU:</t>
  </si>
  <si>
    <t>Předmět:</t>
  </si>
  <si>
    <t>Informační technologie</t>
  </si>
  <si>
    <t>Název materiálu:</t>
  </si>
  <si>
    <t>Autor:</t>
  </si>
  <si>
    <t>Mgr. Jitka Vrzáčková</t>
  </si>
  <si>
    <t>Formát:</t>
  </si>
  <si>
    <t xml:space="preserve">Dokument Microsoft Excel </t>
  </si>
  <si>
    <t>Velikost:</t>
  </si>
  <si>
    <t>Stupeň a typ vzdělávání:</t>
  </si>
  <si>
    <t xml:space="preserve">SŠ – odborné vzdělávání </t>
  </si>
  <si>
    <t>Licence k obrazovému materiálu:</t>
  </si>
  <si>
    <t xml:space="preserve">CC BY-NC-SA </t>
  </si>
  <si>
    <t>Datum vytvoření:</t>
  </si>
  <si>
    <t>Klíčová slova:</t>
  </si>
  <si>
    <t>Anotace:</t>
  </si>
  <si>
    <t>Excel - Funkce - test</t>
  </si>
  <si>
    <t>VY_32_INOVACE_020.ICT.12</t>
  </si>
  <si>
    <t>020.ICT.12</t>
  </si>
  <si>
    <r>
      <rPr>
        <sz val="16"/>
        <rFont val="Calibri"/>
        <family val="2"/>
        <charset val="238"/>
        <scheme val="minor"/>
      </rPr>
      <t>130 k</t>
    </r>
    <r>
      <rPr>
        <sz val="16"/>
        <color theme="1"/>
        <rFont val="Calibri"/>
        <family val="2"/>
        <charset val="238"/>
        <scheme val="minor"/>
      </rPr>
      <t xml:space="preserve">B </t>
    </r>
  </si>
  <si>
    <t>4. 1. 2014</t>
  </si>
  <si>
    <t>Funkce programu Excel, DNES, DENTÝDNE, CONCATENATE, ZPRAVA, ZVOLIT, NETWORKDAYS, RANK, POZVYHLEDAT, SVYHLEDAT</t>
  </si>
  <si>
    <t xml:space="preserve">Testový příklad slouží pro ověření znalostí žáků a jako zpětná vazba pro učitele od žáků, jestli daným pojmům porozuměli a naučili se pracovat s funkcemi v programu excel.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</si>
</sst>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ill="1"/>
    <xf numFmtId="0" fontId="0" fillId="0" borderId="1" xfId="0" applyBorder="1"/>
    <xf numFmtId="0" fontId="0" fillId="0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/>
    <xf numFmtId="0" fontId="0" fillId="0" borderId="1" xfId="0" applyFill="1" applyBorder="1"/>
    <xf numFmtId="0" fontId="0" fillId="3" borderId="1" xfId="0" applyFill="1" applyBorder="1"/>
    <xf numFmtId="0" fontId="0" fillId="4" borderId="1" xfId="0" applyFill="1" applyBorder="1"/>
    <xf numFmtId="0" fontId="0" fillId="5" borderId="1" xfId="0" applyFill="1" applyBorder="1"/>
    <xf numFmtId="0" fontId="1" fillId="0" borderId="1" xfId="0" applyFont="1" applyBorder="1"/>
    <xf numFmtId="0" fontId="1" fillId="0" borderId="1" xfId="0" applyFont="1" applyFill="1" applyBorder="1" applyAlignment="1">
      <alignment wrapText="1"/>
    </xf>
    <xf numFmtId="0" fontId="1" fillId="0" borderId="1" xfId="0" applyFont="1" applyBorder="1" applyAlignment="1">
      <alignment wrapText="1"/>
    </xf>
    <xf numFmtId="14" fontId="0" fillId="0" borderId="1" xfId="0" applyNumberFormat="1" applyBorder="1"/>
    <xf numFmtId="0" fontId="0" fillId="6" borderId="1" xfId="0" applyFill="1" applyBorder="1"/>
    <xf numFmtId="0" fontId="0" fillId="6" borderId="1" xfId="0" applyFill="1" applyBorder="1" applyAlignment="1">
      <alignment wrapText="1"/>
    </xf>
    <xf numFmtId="0" fontId="6" fillId="0" borderId="1" xfId="0" applyFont="1" applyBorder="1" applyAlignment="1">
      <alignment horizontal="justify" vertical="top" wrapText="1"/>
    </xf>
    <xf numFmtId="0" fontId="6" fillId="0" borderId="1" xfId="0" applyFont="1" applyBorder="1" applyAlignment="1">
      <alignment horizontal="left" vertical="top" wrapText="1" indent="1"/>
    </xf>
    <xf numFmtId="0" fontId="6" fillId="0" borderId="1" xfId="0" applyFont="1" applyFill="1" applyBorder="1" applyAlignment="1">
      <alignment horizontal="left" vertical="top" wrapText="1" indent="1"/>
    </xf>
    <xf numFmtId="0" fontId="8" fillId="0" borderId="1" xfId="0" applyFont="1" applyBorder="1" applyAlignment="1">
      <alignment horizontal="left" vertical="top"/>
    </xf>
    <xf numFmtId="49" fontId="6" fillId="0" borderId="1" xfId="0" applyNumberFormat="1" applyFont="1" applyBorder="1" applyAlignment="1">
      <alignment horizontal="left" vertical="top" wrapText="1" inden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171449</xdr:colOff>
      <xdr:row>0</xdr:row>
      <xdr:rowOff>0</xdr:rowOff>
    </xdr:from>
    <xdr:ext cx="5763101" cy="1259378"/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49" y="0"/>
          <a:ext cx="5763101" cy="1259378"/>
        </a:xfrm>
        <a:prstGeom prst="rect">
          <a:avLst/>
        </a:prstGeom>
      </xdr:spPr>
    </xdr:pic>
    <xdr:clientData/>
  </xdr:oneCellAnchor>
  <xdr:oneCellAnchor>
    <xdr:from>
      <xdr:col>4</xdr:col>
      <xdr:colOff>190500</xdr:colOff>
      <xdr:row>2</xdr:row>
      <xdr:rowOff>369093</xdr:rowOff>
    </xdr:from>
    <xdr:ext cx="1019175" cy="1116000"/>
    <xdr:pic>
      <xdr:nvPicPr>
        <xdr:cNvPr id="3" name="Picture 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3940968"/>
          <a:ext cx="1019175" cy="1116000"/>
        </a:xfrm>
        <a:prstGeom prst="rect">
          <a:avLst/>
        </a:prstGeom>
        <a:noFill/>
        <a:ln>
          <a:noFill/>
        </a:ln>
        <a:effectLst/>
        <a:extLst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50</xdr:row>
      <xdr:rowOff>180974</xdr:rowOff>
    </xdr:from>
    <xdr:to>
      <xdr:col>10</xdr:col>
      <xdr:colOff>466726</xdr:colOff>
      <xdr:row>60</xdr:row>
      <xdr:rowOff>104775</xdr:rowOff>
    </xdr:to>
    <xdr:sp macro="" textlink="">
      <xdr:nvSpPr>
        <xdr:cNvPr id="2" name="TextovéPole 1"/>
        <xdr:cNvSpPr txBox="1"/>
      </xdr:nvSpPr>
      <xdr:spPr>
        <a:xfrm>
          <a:off x="1000125" y="11249024"/>
          <a:ext cx="7734301" cy="1828801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8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Zadání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1)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 Seřaďte zaměstnance podle podle pracoviště (a dále podle příjmení).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2)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Zobrazte u každého zaměstnance do jedné buňky jeho příjmení a jméno a následně ještě 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jméno, příjmení a zkratku pracoviště oddělené vždy čárkou.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(žlutá pole)</a:t>
          </a:r>
          <a:endParaRPr lang="cs-CZ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Arial" pitchFamily="34" charset="0"/>
          </a:endParaRP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3) Určete, jaký byl den v týdnu při nástupu každého zaměstnance do firmy. (oranžová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4) Určete, kolik pracovních dní již každý zaměstnanec ve firmě odpracoval. (zelená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5) Zobrazte pořadí zaměstnanců podle toho, kolik pracovních dní každý ve firmě strávil. U zaměstnance, který je ve firmě nejdéle bude číslo 1, u zaměstnance, který je ve firmě nejkratší dobu, bude číslo 41. (modrá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6) Do tabulky zobrazte funkce a vzorce tak, aby po zadání jména a příjmení (oddělené mezerou) se zobrazil počet přesčasových hodin a pracoviště daného zaměstnance. (růžová pole)</a:t>
          </a:r>
        </a:p>
      </xdr:txBody>
    </xdr:sp>
    <xdr:clientData/>
  </xdr:twoCellAnchor>
  <xdr:twoCellAnchor>
    <xdr:from>
      <xdr:col>1</xdr:col>
      <xdr:colOff>9525</xdr:colOff>
      <xdr:row>0</xdr:row>
      <xdr:rowOff>114300</xdr:rowOff>
    </xdr:from>
    <xdr:to>
      <xdr:col>5</xdr:col>
      <xdr:colOff>1095374</xdr:colOff>
      <xdr:row>2</xdr:row>
      <xdr:rowOff>47625</xdr:rowOff>
    </xdr:to>
    <xdr:sp macro="" textlink="">
      <xdr:nvSpPr>
        <xdr:cNvPr id="3" name="TextovéPole 2"/>
        <xdr:cNvSpPr txBox="1"/>
      </xdr:nvSpPr>
      <xdr:spPr>
        <a:xfrm>
          <a:off x="619125" y="114300"/>
          <a:ext cx="3867149" cy="3143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V</a:t>
          </a:r>
          <a:r>
            <a:rPr lang="cs-CZ" sz="1100" baseline="0"/>
            <a:t> tabulce níže jsou uvedeny údaje pracovníků jedné malé firmy .</a:t>
          </a:r>
          <a:endParaRPr lang="cs-C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390525</xdr:colOff>
      <xdr:row>50</xdr:row>
      <xdr:rowOff>180974</xdr:rowOff>
    </xdr:from>
    <xdr:to>
      <xdr:col>10</xdr:col>
      <xdr:colOff>466726</xdr:colOff>
      <xdr:row>60</xdr:row>
      <xdr:rowOff>104775</xdr:rowOff>
    </xdr:to>
    <xdr:sp macro="" textlink="">
      <xdr:nvSpPr>
        <xdr:cNvPr id="2" name="TextovéPole 1"/>
        <xdr:cNvSpPr txBox="1"/>
      </xdr:nvSpPr>
      <xdr:spPr>
        <a:xfrm>
          <a:off x="1000125" y="10868024"/>
          <a:ext cx="7734301" cy="1828801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8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Zadání</a:t>
          </a: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1)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 Seřaďte zaměstnance podle podle pracoviště (a dále podle příjmení). 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2) Zobrazte u každého zaměstnance do jedné buňky jeho příjmení a jméno a následně ještě jméno, příjmení a zkratku pracoviště oddělené vždy čárkou.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(žlutá pole)</a:t>
          </a:r>
          <a:endParaRPr lang="cs-CZ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Arial" pitchFamily="34" charset="0"/>
          </a:endParaRP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3) Určete, jaký byl den v týdnu při nástupu každého zaměstnance do firmy. (oranžová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4) Určete, kolik pracovních dní již každý zaměstnanec ve firmě odpracoval. (zelená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5) Zobrazte pořadí zaměstnanců podle toho, kolik pracovních dní každý ve firmě strávil. U zaměstnance, který je ve firmě nejdéle bude číslo 1, u zaměstnance, který je ve firmě nejkratší dobu, bude číslo 41. (modrá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6) Do tabulky zobrazte funkce a vzorce tak, aby po zadání jména a příjmení (oddělené mezerou) se zobrazil počet přesčasových hodin a pracoviště daného zaměstnance. (růžová pole)</a:t>
          </a:r>
        </a:p>
      </xdr:txBody>
    </xdr:sp>
    <xdr:clientData/>
  </xdr:twoCellAnchor>
  <xdr:twoCellAnchor>
    <xdr:from>
      <xdr:col>1</xdr:col>
      <xdr:colOff>9525</xdr:colOff>
      <xdr:row>0</xdr:row>
      <xdr:rowOff>114300</xdr:rowOff>
    </xdr:from>
    <xdr:to>
      <xdr:col>5</xdr:col>
      <xdr:colOff>1095374</xdr:colOff>
      <xdr:row>2</xdr:row>
      <xdr:rowOff>47625</xdr:rowOff>
    </xdr:to>
    <xdr:sp macro="" textlink="">
      <xdr:nvSpPr>
        <xdr:cNvPr id="3" name="TextovéPole 2"/>
        <xdr:cNvSpPr txBox="1"/>
      </xdr:nvSpPr>
      <xdr:spPr>
        <a:xfrm>
          <a:off x="619125" y="114300"/>
          <a:ext cx="3867149" cy="31432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V</a:t>
          </a:r>
          <a:r>
            <a:rPr lang="cs-CZ" sz="1100" baseline="0"/>
            <a:t> tabulce níže jsou uvedeny údaje pracovníků jedné malé firmy .</a:t>
          </a:r>
          <a:endParaRPr lang="cs-CZ" sz="1100"/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="70" zoomScaleNormal="70" workbookViewId="0">
      <selection activeCell="P2" sqref="P2"/>
    </sheetView>
  </sheetViews>
  <sheetFormatPr defaultRowHeight="15" x14ac:dyDescent="0.25"/>
  <cols>
    <col min="9" max="9" width="18.28515625" customWidth="1"/>
    <col min="10" max="10" width="9.140625" hidden="1" customWidth="1"/>
  </cols>
  <sheetData>
    <row r="1" spans="1:10" ht="115.5" customHeight="1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</row>
    <row r="2" spans="1:10" ht="165.75" customHeight="1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</row>
    <row r="3" spans="1:10" ht="124.5" customHeight="1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</row>
    <row r="4" spans="1:10" ht="13.5" customHeight="1" x14ac:dyDescent="0.25">
      <c r="A4" s="22"/>
      <c r="B4" s="22"/>
      <c r="C4" s="22"/>
      <c r="D4" s="22"/>
      <c r="E4" s="22"/>
      <c r="F4" s="22"/>
      <c r="G4" s="22"/>
      <c r="H4" s="22"/>
      <c r="I4" s="22"/>
      <c r="J4" s="22"/>
    </row>
    <row r="5" spans="1:10" ht="31.5" customHeight="1" x14ac:dyDescent="0.25">
      <c r="A5" s="23" t="s">
        <v>95</v>
      </c>
      <c r="B5" s="23"/>
      <c r="C5" s="23"/>
      <c r="D5" s="23"/>
      <c r="E5" s="23"/>
      <c r="F5" s="23"/>
      <c r="G5" s="23"/>
      <c r="H5" s="23"/>
      <c r="I5" s="23"/>
      <c r="J5" s="23"/>
    </row>
    <row r="6" spans="1:10" ht="31.5" customHeight="1" x14ac:dyDescent="0.25">
      <c r="A6" s="23" t="s">
        <v>96</v>
      </c>
      <c r="B6" s="23"/>
      <c r="C6" s="23"/>
      <c r="D6" s="23"/>
      <c r="E6" s="23"/>
      <c r="F6" s="23"/>
      <c r="G6" s="23"/>
      <c r="H6" s="23"/>
      <c r="I6" s="23"/>
      <c r="J6" s="23"/>
    </row>
    <row r="7" spans="1:10" ht="35.25" customHeight="1" x14ac:dyDescent="0.25">
      <c r="A7" s="21"/>
      <c r="B7" s="21"/>
      <c r="C7" s="21"/>
      <c r="D7" s="21"/>
      <c r="E7" s="21"/>
      <c r="F7" s="21"/>
      <c r="G7" s="21"/>
      <c r="H7" s="21"/>
      <c r="I7" s="21"/>
      <c r="J7" s="21"/>
    </row>
    <row r="8" spans="1:10" ht="23.25" customHeight="1" x14ac:dyDescent="0.25">
      <c r="A8" s="21" t="s">
        <v>97</v>
      </c>
      <c r="B8" s="21"/>
      <c r="C8" s="21"/>
      <c r="D8" s="21"/>
      <c r="E8" s="21"/>
      <c r="F8" s="21"/>
      <c r="G8" s="21"/>
      <c r="H8" s="21"/>
      <c r="I8" s="21"/>
      <c r="J8" s="21"/>
    </row>
    <row r="9" spans="1:10" ht="15.75" customHeight="1" x14ac:dyDescent="0.25">
      <c r="A9" s="24"/>
      <c r="B9" s="24"/>
      <c r="C9" s="24"/>
      <c r="D9" s="24"/>
      <c r="E9" s="24"/>
      <c r="F9" s="24"/>
      <c r="G9" s="24"/>
      <c r="H9" s="24"/>
      <c r="I9" s="24"/>
      <c r="J9" s="24"/>
    </row>
    <row r="10" spans="1:10" ht="23.25" customHeight="1" x14ac:dyDescent="0.25">
      <c r="A10" s="21" t="s">
        <v>119</v>
      </c>
      <c r="B10" s="21"/>
      <c r="C10" s="21"/>
      <c r="D10" s="21"/>
      <c r="E10" s="21"/>
      <c r="F10" s="21"/>
      <c r="G10" s="21"/>
      <c r="H10" s="21"/>
      <c r="I10" s="21"/>
      <c r="J10" s="21"/>
    </row>
    <row r="11" spans="1:10" ht="15.75" customHeight="1" x14ac:dyDescent="0.25">
      <c r="A11" s="25"/>
      <c r="B11" s="25"/>
      <c r="C11" s="25"/>
      <c r="D11" s="25"/>
      <c r="E11" s="25"/>
      <c r="F11" s="25"/>
      <c r="G11" s="25"/>
      <c r="H11" s="25"/>
      <c r="I11" s="25"/>
      <c r="J11" s="25"/>
    </row>
    <row r="12" spans="1:10" ht="23.25" customHeight="1" x14ac:dyDescent="0.25">
      <c r="A12" s="21" t="s">
        <v>118</v>
      </c>
      <c r="B12" s="21"/>
      <c r="C12" s="21"/>
      <c r="D12" s="21"/>
      <c r="E12" s="21"/>
      <c r="F12" s="21"/>
      <c r="G12" s="21"/>
      <c r="H12" s="21"/>
      <c r="I12" s="21"/>
      <c r="J12" s="21"/>
    </row>
  </sheetData>
  <mergeCells count="12">
    <mergeCell ref="A12:J12"/>
    <mergeCell ref="A1:J1"/>
    <mergeCell ref="A2:J2"/>
    <mergeCell ref="A3:J3"/>
    <mergeCell ref="A4:J4"/>
    <mergeCell ref="A5:J5"/>
    <mergeCell ref="A6:J6"/>
    <mergeCell ref="A7:J7"/>
    <mergeCell ref="A8:J8"/>
    <mergeCell ref="A9:J9"/>
    <mergeCell ref="A10:J10"/>
    <mergeCell ref="A11:J11"/>
  </mergeCells>
  <pageMargins left="0.51181102362204722" right="0.31496062992125984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opLeftCell="A5" zoomScale="70" zoomScaleNormal="70" workbookViewId="0">
      <selection activeCell="F10" sqref="F10"/>
    </sheetView>
  </sheetViews>
  <sheetFormatPr defaultRowHeight="15" x14ac:dyDescent="0.25"/>
  <cols>
    <col min="1" max="1" width="38" customWidth="1"/>
    <col min="2" max="2" width="55" customWidth="1"/>
  </cols>
  <sheetData>
    <row r="1" spans="1:2" ht="42.75" customHeight="1" x14ac:dyDescent="0.25">
      <c r="A1" s="16" t="s">
        <v>98</v>
      </c>
      <c r="B1" s="17" t="s">
        <v>99</v>
      </c>
    </row>
    <row r="2" spans="1:2" ht="42.75" customHeight="1" x14ac:dyDescent="0.25">
      <c r="A2" s="16" t="s">
        <v>100</v>
      </c>
      <c r="B2" s="17" t="s">
        <v>101</v>
      </c>
    </row>
    <row r="3" spans="1:2" ht="42.75" customHeight="1" x14ac:dyDescent="0.25">
      <c r="A3" s="16" t="s">
        <v>102</v>
      </c>
      <c r="B3" s="17" t="s">
        <v>120</v>
      </c>
    </row>
    <row r="4" spans="1:2" ht="42.75" customHeight="1" x14ac:dyDescent="0.25">
      <c r="A4" s="16" t="s">
        <v>103</v>
      </c>
      <c r="B4" s="17" t="s">
        <v>104</v>
      </c>
    </row>
    <row r="5" spans="1:2" ht="42.75" customHeight="1" x14ac:dyDescent="0.25">
      <c r="A5" s="16" t="s">
        <v>105</v>
      </c>
      <c r="B5" s="17" t="s">
        <v>118</v>
      </c>
    </row>
    <row r="6" spans="1:2" ht="42.75" customHeight="1" x14ac:dyDescent="0.25">
      <c r="A6" s="16" t="s">
        <v>106</v>
      </c>
      <c r="B6" s="17" t="s">
        <v>107</v>
      </c>
    </row>
    <row r="7" spans="1:2" ht="42.75" customHeight="1" x14ac:dyDescent="0.25">
      <c r="A7" s="16" t="s">
        <v>108</v>
      </c>
      <c r="B7" s="17" t="s">
        <v>109</v>
      </c>
    </row>
    <row r="8" spans="1:2" ht="42.75" customHeight="1" x14ac:dyDescent="0.25">
      <c r="A8" s="16" t="s">
        <v>110</v>
      </c>
      <c r="B8" s="18" t="s">
        <v>121</v>
      </c>
    </row>
    <row r="9" spans="1:2" ht="42.75" customHeight="1" x14ac:dyDescent="0.25">
      <c r="A9" s="16" t="s">
        <v>111</v>
      </c>
      <c r="B9" s="17" t="s">
        <v>112</v>
      </c>
    </row>
    <row r="10" spans="1:2" ht="42.75" customHeight="1" x14ac:dyDescent="0.25">
      <c r="A10" s="19" t="s">
        <v>113</v>
      </c>
      <c r="B10" s="17" t="s">
        <v>114</v>
      </c>
    </row>
    <row r="11" spans="1:2" ht="42.75" customHeight="1" x14ac:dyDescent="0.25">
      <c r="A11" s="16" t="s">
        <v>115</v>
      </c>
      <c r="B11" s="20" t="s">
        <v>122</v>
      </c>
    </row>
    <row r="12" spans="1:2" ht="42.75" customHeight="1" x14ac:dyDescent="0.25">
      <c r="A12" s="16" t="s">
        <v>116</v>
      </c>
      <c r="B12" s="20" t="s">
        <v>123</v>
      </c>
    </row>
    <row r="13" spans="1:2" ht="180.75" customHeight="1" x14ac:dyDescent="0.25">
      <c r="A13" s="16" t="s">
        <v>117</v>
      </c>
      <c r="B13" s="17" t="s">
        <v>124</v>
      </c>
    </row>
  </sheetData>
  <printOptions horizontalCentered="1"/>
  <pageMargins left="0.51181102362204722" right="0.31496062992125984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49"/>
  <sheetViews>
    <sheetView workbookViewId="0"/>
  </sheetViews>
  <sheetFormatPr defaultRowHeight="15" x14ac:dyDescent="0.25"/>
  <cols>
    <col min="2" max="3" width="10.7109375" bestFit="1" customWidth="1"/>
    <col min="4" max="4" width="20.28515625" bestFit="1" customWidth="1"/>
    <col min="5" max="5" width="20.28515625" customWidth="1"/>
    <col min="6" max="6" width="16.5703125" style="1" customWidth="1"/>
    <col min="7" max="7" width="12.140625" bestFit="1" customWidth="1"/>
    <col min="8" max="8" width="12.5703125" style="1" customWidth="1"/>
    <col min="9" max="9" width="12.42578125" style="1" customWidth="1"/>
    <col min="10" max="10" width="19.42578125" style="1" customWidth="1"/>
    <col min="11" max="11" width="13.7109375" style="1" customWidth="1"/>
  </cols>
  <sheetData>
    <row r="4" spans="1:11" ht="57" customHeight="1" x14ac:dyDescent="0.25">
      <c r="B4" s="10" t="s">
        <v>0</v>
      </c>
      <c r="C4" s="10" t="s">
        <v>1</v>
      </c>
      <c r="D4" s="10" t="s">
        <v>2</v>
      </c>
      <c r="E4" s="10" t="s">
        <v>94</v>
      </c>
      <c r="F4" s="11" t="s">
        <v>3</v>
      </c>
      <c r="G4" s="12" t="s">
        <v>4</v>
      </c>
      <c r="H4" s="11" t="s">
        <v>7</v>
      </c>
      <c r="I4" s="11" t="s">
        <v>8</v>
      </c>
      <c r="J4" s="11" t="s">
        <v>5</v>
      </c>
      <c r="K4" s="11" t="s">
        <v>6</v>
      </c>
    </row>
    <row r="5" spans="1:11" x14ac:dyDescent="0.25">
      <c r="A5">
        <v>1</v>
      </c>
      <c r="B5" s="2" t="s">
        <v>15</v>
      </c>
      <c r="C5" s="2" t="s">
        <v>16</v>
      </c>
      <c r="D5" s="2" t="s">
        <v>9</v>
      </c>
      <c r="E5" s="5"/>
      <c r="F5" s="5"/>
      <c r="G5" s="13">
        <f ca="1">RANDBETWEEN("1.9.2000","1.11.2013")</f>
        <v>41212</v>
      </c>
      <c r="H5" s="7"/>
      <c r="I5" s="8"/>
      <c r="J5" s="9"/>
      <c r="K5" s="6">
        <f ca="1">RANDBETWEEN(0,30)</f>
        <v>29</v>
      </c>
    </row>
    <row r="6" spans="1:11" x14ac:dyDescent="0.25">
      <c r="A6">
        <v>2</v>
      </c>
      <c r="B6" s="2" t="s">
        <v>17</v>
      </c>
      <c r="C6" s="2" t="s">
        <v>18</v>
      </c>
      <c r="D6" s="2" t="s">
        <v>10</v>
      </c>
      <c r="E6" s="5"/>
      <c r="F6" s="5"/>
      <c r="G6" s="13">
        <f t="shared" ref="G6:G45" ca="1" si="0">RANDBETWEEN("1.9.2000","1.11.2013")</f>
        <v>41576</v>
      </c>
      <c r="H6" s="7"/>
      <c r="I6" s="8"/>
      <c r="J6" s="9"/>
      <c r="K6" s="6">
        <f t="shared" ref="K6:K45" ca="1" si="1">RANDBETWEEN(0,30)</f>
        <v>7</v>
      </c>
    </row>
    <row r="7" spans="1:11" x14ac:dyDescent="0.25">
      <c r="A7">
        <v>3</v>
      </c>
      <c r="B7" s="2" t="s">
        <v>19</v>
      </c>
      <c r="C7" s="2" t="s">
        <v>20</v>
      </c>
      <c r="D7" s="2" t="s">
        <v>11</v>
      </c>
      <c r="E7" s="5"/>
      <c r="F7" s="5"/>
      <c r="G7" s="13">
        <f t="shared" ca="1" si="0"/>
        <v>39206</v>
      </c>
      <c r="H7" s="7"/>
      <c r="I7" s="8"/>
      <c r="J7" s="9"/>
      <c r="K7" s="6">
        <f t="shared" ca="1" si="1"/>
        <v>2</v>
      </c>
    </row>
    <row r="8" spans="1:11" x14ac:dyDescent="0.25">
      <c r="A8">
        <v>4</v>
      </c>
      <c r="B8" s="2" t="s">
        <v>21</v>
      </c>
      <c r="C8" s="2" t="s">
        <v>22</v>
      </c>
      <c r="D8" s="2" t="s">
        <v>12</v>
      </c>
      <c r="E8" s="5"/>
      <c r="F8" s="5"/>
      <c r="G8" s="13">
        <f t="shared" ca="1" si="0"/>
        <v>40304</v>
      </c>
      <c r="H8" s="7"/>
      <c r="I8" s="8"/>
      <c r="J8" s="9"/>
      <c r="K8" s="6">
        <f t="shared" ca="1" si="1"/>
        <v>18</v>
      </c>
    </row>
    <row r="9" spans="1:11" x14ac:dyDescent="0.25">
      <c r="A9">
        <v>5</v>
      </c>
      <c r="B9" s="2" t="s">
        <v>23</v>
      </c>
      <c r="C9" s="2" t="s">
        <v>24</v>
      </c>
      <c r="D9" s="2" t="s">
        <v>13</v>
      </c>
      <c r="E9" s="5"/>
      <c r="F9" s="5"/>
      <c r="G9" s="13">
        <f t="shared" ca="1" si="0"/>
        <v>39843</v>
      </c>
      <c r="H9" s="7"/>
      <c r="I9" s="8"/>
      <c r="J9" s="9"/>
      <c r="K9" s="6">
        <f t="shared" ca="1" si="1"/>
        <v>1</v>
      </c>
    </row>
    <row r="10" spans="1:11" x14ac:dyDescent="0.25">
      <c r="A10">
        <v>6</v>
      </c>
      <c r="B10" s="2" t="s">
        <v>25</v>
      </c>
      <c r="C10" s="2" t="s">
        <v>26</v>
      </c>
      <c r="D10" s="2" t="s">
        <v>14</v>
      </c>
      <c r="E10" s="5"/>
      <c r="F10" s="5"/>
      <c r="G10" s="13">
        <f t="shared" ca="1" si="0"/>
        <v>37837</v>
      </c>
      <c r="H10" s="7"/>
      <c r="I10" s="8"/>
      <c r="J10" s="9"/>
      <c r="K10" s="6">
        <f t="shared" ca="1" si="1"/>
        <v>15</v>
      </c>
    </row>
    <row r="11" spans="1:11" x14ac:dyDescent="0.25">
      <c r="A11">
        <v>7</v>
      </c>
      <c r="B11" s="2" t="s">
        <v>27</v>
      </c>
      <c r="C11" s="2" t="s">
        <v>28</v>
      </c>
      <c r="D11" s="2" t="s">
        <v>10</v>
      </c>
      <c r="E11" s="5"/>
      <c r="F11" s="5"/>
      <c r="G11" s="13">
        <f t="shared" ca="1" si="0"/>
        <v>38580</v>
      </c>
      <c r="H11" s="7"/>
      <c r="I11" s="8"/>
      <c r="J11" s="9"/>
      <c r="K11" s="6">
        <f t="shared" ca="1" si="1"/>
        <v>0</v>
      </c>
    </row>
    <row r="12" spans="1:11" x14ac:dyDescent="0.25">
      <c r="A12">
        <v>8</v>
      </c>
      <c r="B12" s="2" t="s">
        <v>30</v>
      </c>
      <c r="C12" s="2" t="s">
        <v>29</v>
      </c>
      <c r="D12" s="2" t="s">
        <v>11</v>
      </c>
      <c r="E12" s="5"/>
      <c r="F12" s="5"/>
      <c r="G12" s="13">
        <f t="shared" ca="1" si="0"/>
        <v>39867</v>
      </c>
      <c r="H12" s="7"/>
      <c r="I12" s="8"/>
      <c r="J12" s="9"/>
      <c r="K12" s="6">
        <f t="shared" ca="1" si="1"/>
        <v>5</v>
      </c>
    </row>
    <row r="13" spans="1:11" x14ac:dyDescent="0.25">
      <c r="A13">
        <v>9</v>
      </c>
      <c r="B13" s="2" t="s">
        <v>32</v>
      </c>
      <c r="C13" s="2" t="s">
        <v>31</v>
      </c>
      <c r="D13" s="2" t="s">
        <v>9</v>
      </c>
      <c r="E13" s="5"/>
      <c r="F13" s="5"/>
      <c r="G13" s="13">
        <f t="shared" ca="1" si="0"/>
        <v>38461</v>
      </c>
      <c r="H13" s="7"/>
      <c r="I13" s="8"/>
      <c r="J13" s="9"/>
      <c r="K13" s="6">
        <f t="shared" ca="1" si="1"/>
        <v>21</v>
      </c>
    </row>
    <row r="14" spans="1:11" x14ac:dyDescent="0.25">
      <c r="A14">
        <v>10</v>
      </c>
      <c r="B14" s="2" t="s">
        <v>34</v>
      </c>
      <c r="C14" s="2" t="s">
        <v>33</v>
      </c>
      <c r="D14" s="2" t="s">
        <v>11</v>
      </c>
      <c r="E14" s="5"/>
      <c r="F14" s="5"/>
      <c r="G14" s="13">
        <f t="shared" ca="1" si="0"/>
        <v>40964</v>
      </c>
      <c r="H14" s="7"/>
      <c r="I14" s="8"/>
      <c r="J14" s="9"/>
      <c r="K14" s="6">
        <f t="shared" ca="1" si="1"/>
        <v>16</v>
      </c>
    </row>
    <row r="15" spans="1:11" x14ac:dyDescent="0.25">
      <c r="A15">
        <v>11</v>
      </c>
      <c r="B15" s="2" t="s">
        <v>36</v>
      </c>
      <c r="C15" s="2" t="s">
        <v>35</v>
      </c>
      <c r="D15" s="2" t="s">
        <v>10</v>
      </c>
      <c r="E15" s="5"/>
      <c r="F15" s="5"/>
      <c r="G15" s="13">
        <f t="shared" ca="1" si="0"/>
        <v>39162</v>
      </c>
      <c r="H15" s="7"/>
      <c r="I15" s="8"/>
      <c r="J15" s="9"/>
      <c r="K15" s="6">
        <f t="shared" ca="1" si="1"/>
        <v>20</v>
      </c>
    </row>
    <row r="16" spans="1:11" x14ac:dyDescent="0.25">
      <c r="A16">
        <v>12</v>
      </c>
      <c r="B16" s="2" t="s">
        <v>37</v>
      </c>
      <c r="C16" s="2" t="s">
        <v>38</v>
      </c>
      <c r="D16" s="2" t="s">
        <v>11</v>
      </c>
      <c r="E16" s="5"/>
      <c r="F16" s="5"/>
      <c r="G16" s="13">
        <f t="shared" ca="1" si="0"/>
        <v>38420</v>
      </c>
      <c r="H16" s="7"/>
      <c r="I16" s="8"/>
      <c r="J16" s="9"/>
      <c r="K16" s="6">
        <f t="shared" ca="1" si="1"/>
        <v>20</v>
      </c>
    </row>
    <row r="17" spans="1:11" x14ac:dyDescent="0.25">
      <c r="A17">
        <v>13</v>
      </c>
      <c r="B17" s="2" t="s">
        <v>42</v>
      </c>
      <c r="C17" s="2" t="s">
        <v>39</v>
      </c>
      <c r="D17" s="2" t="s">
        <v>12</v>
      </c>
      <c r="E17" s="5"/>
      <c r="F17" s="5"/>
      <c r="G17" s="13">
        <f t="shared" ca="1" si="0"/>
        <v>39030</v>
      </c>
      <c r="H17" s="7"/>
      <c r="I17" s="8"/>
      <c r="J17" s="9"/>
      <c r="K17" s="6">
        <f t="shared" ca="1" si="1"/>
        <v>25</v>
      </c>
    </row>
    <row r="18" spans="1:11" x14ac:dyDescent="0.25">
      <c r="A18">
        <v>14</v>
      </c>
      <c r="B18" s="2" t="s">
        <v>41</v>
      </c>
      <c r="C18" s="2" t="s">
        <v>40</v>
      </c>
      <c r="D18" s="2" t="s">
        <v>11</v>
      </c>
      <c r="E18" s="5"/>
      <c r="F18" s="5"/>
      <c r="G18" s="13">
        <f t="shared" ca="1" si="0"/>
        <v>40917</v>
      </c>
      <c r="H18" s="7"/>
      <c r="I18" s="8"/>
      <c r="J18" s="9"/>
      <c r="K18" s="6">
        <f t="shared" ca="1" si="1"/>
        <v>21</v>
      </c>
    </row>
    <row r="19" spans="1:11" x14ac:dyDescent="0.25">
      <c r="A19">
        <v>15</v>
      </c>
      <c r="B19" s="2" t="s">
        <v>44</v>
      </c>
      <c r="C19" s="2" t="s">
        <v>43</v>
      </c>
      <c r="D19" s="2" t="s">
        <v>11</v>
      </c>
      <c r="E19" s="5"/>
      <c r="F19" s="5"/>
      <c r="G19" s="13">
        <f t="shared" ca="1" si="0"/>
        <v>39690</v>
      </c>
      <c r="H19" s="7"/>
      <c r="I19" s="8"/>
      <c r="J19" s="9"/>
      <c r="K19" s="6">
        <f t="shared" ca="1" si="1"/>
        <v>24</v>
      </c>
    </row>
    <row r="20" spans="1:11" x14ac:dyDescent="0.25">
      <c r="A20">
        <v>16</v>
      </c>
      <c r="B20" s="2" t="s">
        <v>46</v>
      </c>
      <c r="C20" s="2" t="s">
        <v>45</v>
      </c>
      <c r="D20" s="2" t="s">
        <v>13</v>
      </c>
      <c r="E20" s="5"/>
      <c r="F20" s="5"/>
      <c r="G20" s="13">
        <f t="shared" ca="1" si="0"/>
        <v>40053</v>
      </c>
      <c r="H20" s="7"/>
      <c r="I20" s="8"/>
      <c r="J20" s="9"/>
      <c r="K20" s="6">
        <f t="shared" ca="1" si="1"/>
        <v>10</v>
      </c>
    </row>
    <row r="21" spans="1:11" x14ac:dyDescent="0.25">
      <c r="A21">
        <v>17</v>
      </c>
      <c r="B21" s="2" t="s">
        <v>48</v>
      </c>
      <c r="C21" s="2" t="s">
        <v>47</v>
      </c>
      <c r="D21" s="2" t="s">
        <v>9</v>
      </c>
      <c r="E21" s="5"/>
      <c r="F21" s="5"/>
      <c r="G21" s="13">
        <f t="shared" ca="1" si="0"/>
        <v>38024</v>
      </c>
      <c r="H21" s="7"/>
      <c r="I21" s="8"/>
      <c r="J21" s="9"/>
      <c r="K21" s="6">
        <f t="shared" ca="1" si="1"/>
        <v>10</v>
      </c>
    </row>
    <row r="22" spans="1:11" x14ac:dyDescent="0.25">
      <c r="A22">
        <v>18</v>
      </c>
      <c r="B22" s="2" t="s">
        <v>52</v>
      </c>
      <c r="C22" s="2" t="s">
        <v>49</v>
      </c>
      <c r="D22" s="2" t="s">
        <v>11</v>
      </c>
      <c r="E22" s="5"/>
      <c r="F22" s="5"/>
      <c r="G22" s="13">
        <f t="shared" ca="1" si="0"/>
        <v>39037</v>
      </c>
      <c r="H22" s="7"/>
      <c r="I22" s="8"/>
      <c r="J22" s="9"/>
      <c r="K22" s="6">
        <f t="shared" ca="1" si="1"/>
        <v>6</v>
      </c>
    </row>
    <row r="23" spans="1:11" x14ac:dyDescent="0.25">
      <c r="A23">
        <v>19</v>
      </c>
      <c r="B23" s="2" t="s">
        <v>53</v>
      </c>
      <c r="C23" s="2" t="s">
        <v>50</v>
      </c>
      <c r="D23" s="2" t="s">
        <v>9</v>
      </c>
      <c r="E23" s="5"/>
      <c r="F23" s="5"/>
      <c r="G23" s="13">
        <f t="shared" ca="1" si="0"/>
        <v>40406</v>
      </c>
      <c r="H23" s="7"/>
      <c r="I23" s="8"/>
      <c r="J23" s="9"/>
      <c r="K23" s="6">
        <f t="shared" ca="1" si="1"/>
        <v>12</v>
      </c>
    </row>
    <row r="24" spans="1:11" x14ac:dyDescent="0.25">
      <c r="A24">
        <v>20</v>
      </c>
      <c r="B24" s="2" t="s">
        <v>54</v>
      </c>
      <c r="C24" s="2" t="s">
        <v>51</v>
      </c>
      <c r="D24" s="2" t="s">
        <v>10</v>
      </c>
      <c r="E24" s="5"/>
      <c r="F24" s="5"/>
      <c r="G24" s="13">
        <f t="shared" ca="1" si="0"/>
        <v>36778</v>
      </c>
      <c r="H24" s="7"/>
      <c r="I24" s="8"/>
      <c r="J24" s="9"/>
      <c r="K24" s="6">
        <f t="shared" ca="1" si="1"/>
        <v>1</v>
      </c>
    </row>
    <row r="25" spans="1:11" x14ac:dyDescent="0.25">
      <c r="A25">
        <v>21</v>
      </c>
      <c r="B25" s="2" t="s">
        <v>62</v>
      </c>
      <c r="C25" s="2" t="s">
        <v>55</v>
      </c>
      <c r="D25" s="2" t="s">
        <v>12</v>
      </c>
      <c r="E25" s="5"/>
      <c r="F25" s="5"/>
      <c r="G25" s="13">
        <f t="shared" ca="1" si="0"/>
        <v>41068</v>
      </c>
      <c r="H25" s="7"/>
      <c r="I25" s="8"/>
      <c r="J25" s="9"/>
      <c r="K25" s="6">
        <f t="shared" ca="1" si="1"/>
        <v>4</v>
      </c>
    </row>
    <row r="26" spans="1:11" x14ac:dyDescent="0.25">
      <c r="A26">
        <v>22</v>
      </c>
      <c r="B26" s="2" t="s">
        <v>64</v>
      </c>
      <c r="C26" s="2" t="s">
        <v>56</v>
      </c>
      <c r="D26" s="2" t="s">
        <v>11</v>
      </c>
      <c r="E26" s="5"/>
      <c r="F26" s="5"/>
      <c r="G26" s="13">
        <f t="shared" ca="1" si="0"/>
        <v>38609</v>
      </c>
      <c r="H26" s="7"/>
      <c r="I26" s="8"/>
      <c r="J26" s="9"/>
      <c r="K26" s="6">
        <f t="shared" ca="1" si="1"/>
        <v>19</v>
      </c>
    </row>
    <row r="27" spans="1:11" x14ac:dyDescent="0.25">
      <c r="A27">
        <v>23</v>
      </c>
      <c r="B27" s="2" t="s">
        <v>63</v>
      </c>
      <c r="C27" s="2" t="s">
        <v>57</v>
      </c>
      <c r="D27" s="2" t="s">
        <v>10</v>
      </c>
      <c r="E27" s="5"/>
      <c r="F27" s="5"/>
      <c r="G27" s="13">
        <f t="shared" ca="1" si="0"/>
        <v>39542</v>
      </c>
      <c r="H27" s="7"/>
      <c r="I27" s="8"/>
      <c r="J27" s="9"/>
      <c r="K27" s="6">
        <f t="shared" ca="1" si="1"/>
        <v>5</v>
      </c>
    </row>
    <row r="28" spans="1:11" x14ac:dyDescent="0.25">
      <c r="A28">
        <v>24</v>
      </c>
      <c r="B28" s="2" t="s">
        <v>65</v>
      </c>
      <c r="C28" s="2" t="s">
        <v>58</v>
      </c>
      <c r="D28" s="2" t="s">
        <v>11</v>
      </c>
      <c r="E28" s="5"/>
      <c r="F28" s="5"/>
      <c r="G28" s="13">
        <f t="shared" ca="1" si="0"/>
        <v>38479</v>
      </c>
      <c r="H28" s="7"/>
      <c r="I28" s="8"/>
      <c r="J28" s="9"/>
      <c r="K28" s="6">
        <f t="shared" ca="1" si="1"/>
        <v>11</v>
      </c>
    </row>
    <row r="29" spans="1:11" x14ac:dyDescent="0.25">
      <c r="A29">
        <v>25</v>
      </c>
      <c r="B29" s="2" t="s">
        <v>66</v>
      </c>
      <c r="C29" s="2" t="s">
        <v>59</v>
      </c>
      <c r="D29" s="2" t="s">
        <v>9</v>
      </c>
      <c r="E29" s="5"/>
      <c r="F29" s="5"/>
      <c r="G29" s="13">
        <f t="shared" ca="1" si="0"/>
        <v>36982</v>
      </c>
      <c r="H29" s="7"/>
      <c r="I29" s="8"/>
      <c r="J29" s="9"/>
      <c r="K29" s="6">
        <f t="shared" ca="1" si="1"/>
        <v>16</v>
      </c>
    </row>
    <row r="30" spans="1:11" x14ac:dyDescent="0.25">
      <c r="A30">
        <v>26</v>
      </c>
      <c r="B30" s="2" t="s">
        <v>61</v>
      </c>
      <c r="C30" s="2" t="s">
        <v>60</v>
      </c>
      <c r="D30" s="2" t="s">
        <v>14</v>
      </c>
      <c r="E30" s="5"/>
      <c r="F30" s="5"/>
      <c r="G30" s="13">
        <f t="shared" ca="1" si="0"/>
        <v>36923</v>
      </c>
      <c r="H30" s="7"/>
      <c r="I30" s="8"/>
      <c r="J30" s="9"/>
      <c r="K30" s="6">
        <f t="shared" ca="1" si="1"/>
        <v>20</v>
      </c>
    </row>
    <row r="31" spans="1:11" x14ac:dyDescent="0.25">
      <c r="A31">
        <v>27</v>
      </c>
      <c r="B31" s="2" t="s">
        <v>68</v>
      </c>
      <c r="C31" s="2" t="s">
        <v>67</v>
      </c>
      <c r="D31" s="2" t="s">
        <v>11</v>
      </c>
      <c r="E31" s="5"/>
      <c r="F31" s="5"/>
      <c r="G31" s="13">
        <f t="shared" ca="1" si="0"/>
        <v>36828</v>
      </c>
      <c r="H31" s="7"/>
      <c r="I31" s="8"/>
      <c r="J31" s="9"/>
      <c r="K31" s="6">
        <f t="shared" ca="1" si="1"/>
        <v>15</v>
      </c>
    </row>
    <row r="32" spans="1:11" x14ac:dyDescent="0.25">
      <c r="A32">
        <v>28</v>
      </c>
      <c r="B32" s="2" t="s">
        <v>70</v>
      </c>
      <c r="C32" s="2" t="s">
        <v>69</v>
      </c>
      <c r="D32" s="2" t="s">
        <v>9</v>
      </c>
      <c r="E32" s="5"/>
      <c r="F32" s="5"/>
      <c r="G32" s="13">
        <f t="shared" ca="1" si="0"/>
        <v>41576</v>
      </c>
      <c r="H32" s="7"/>
      <c r="I32" s="8"/>
      <c r="J32" s="9"/>
      <c r="K32" s="6">
        <f t="shared" ca="1" si="1"/>
        <v>4</v>
      </c>
    </row>
    <row r="33" spans="1:11" x14ac:dyDescent="0.25">
      <c r="A33">
        <v>29</v>
      </c>
      <c r="B33" s="2" t="s">
        <v>71</v>
      </c>
      <c r="C33" s="2" t="s">
        <v>40</v>
      </c>
      <c r="D33" s="2" t="s">
        <v>9</v>
      </c>
      <c r="E33" s="5"/>
      <c r="F33" s="5"/>
      <c r="G33" s="13">
        <f t="shared" ca="1" si="0"/>
        <v>39025</v>
      </c>
      <c r="H33" s="7"/>
      <c r="I33" s="8"/>
      <c r="J33" s="9"/>
      <c r="K33" s="6">
        <f t="shared" ca="1" si="1"/>
        <v>8</v>
      </c>
    </row>
    <row r="34" spans="1:11" x14ac:dyDescent="0.25">
      <c r="A34">
        <v>30</v>
      </c>
      <c r="B34" s="2" t="s">
        <v>72</v>
      </c>
      <c r="C34" s="2" t="s">
        <v>31</v>
      </c>
      <c r="D34" s="2" t="s">
        <v>12</v>
      </c>
      <c r="E34" s="5"/>
      <c r="F34" s="5"/>
      <c r="G34" s="13">
        <f t="shared" ca="1" si="0"/>
        <v>37347</v>
      </c>
      <c r="H34" s="7"/>
      <c r="I34" s="8"/>
      <c r="J34" s="9"/>
      <c r="K34" s="6">
        <f t="shared" ca="1" si="1"/>
        <v>29</v>
      </c>
    </row>
    <row r="35" spans="1:11" x14ac:dyDescent="0.25">
      <c r="A35">
        <v>31</v>
      </c>
      <c r="B35" s="2" t="s">
        <v>74</v>
      </c>
      <c r="C35" s="2" t="s">
        <v>73</v>
      </c>
      <c r="D35" s="2" t="s">
        <v>11</v>
      </c>
      <c r="E35" s="5"/>
      <c r="F35" s="5"/>
      <c r="G35" s="13">
        <f t="shared" ca="1" si="0"/>
        <v>40071</v>
      </c>
      <c r="H35" s="7"/>
      <c r="I35" s="8"/>
      <c r="J35" s="9"/>
      <c r="K35" s="6">
        <f t="shared" ca="1" si="1"/>
        <v>3</v>
      </c>
    </row>
    <row r="36" spans="1:11" x14ac:dyDescent="0.25">
      <c r="A36">
        <v>32</v>
      </c>
      <c r="B36" s="2" t="s">
        <v>15</v>
      </c>
      <c r="C36" s="2" t="s">
        <v>75</v>
      </c>
      <c r="D36" s="2" t="s">
        <v>11</v>
      </c>
      <c r="E36" s="5"/>
      <c r="F36" s="5"/>
      <c r="G36" s="13">
        <f t="shared" ca="1" si="0"/>
        <v>39557</v>
      </c>
      <c r="H36" s="7"/>
      <c r="I36" s="8"/>
      <c r="J36" s="9"/>
      <c r="K36" s="6">
        <f t="shared" ca="1" si="1"/>
        <v>23</v>
      </c>
    </row>
    <row r="37" spans="1:11" x14ac:dyDescent="0.25">
      <c r="A37">
        <v>33</v>
      </c>
      <c r="B37" s="2" t="s">
        <v>41</v>
      </c>
      <c r="C37" s="2" t="s">
        <v>76</v>
      </c>
      <c r="D37" s="2" t="s">
        <v>11</v>
      </c>
      <c r="E37" s="5"/>
      <c r="F37" s="5"/>
      <c r="G37" s="13">
        <f t="shared" ca="1" si="0"/>
        <v>40503</v>
      </c>
      <c r="H37" s="7"/>
      <c r="I37" s="8"/>
      <c r="J37" s="9"/>
      <c r="K37" s="6">
        <f t="shared" ca="1" si="1"/>
        <v>25</v>
      </c>
    </row>
    <row r="38" spans="1:11" x14ac:dyDescent="0.25">
      <c r="A38">
        <v>34</v>
      </c>
      <c r="B38" s="2" t="s">
        <v>78</v>
      </c>
      <c r="C38" s="2" t="s">
        <v>77</v>
      </c>
      <c r="D38" s="2" t="s">
        <v>14</v>
      </c>
      <c r="E38" s="5"/>
      <c r="F38" s="5"/>
      <c r="G38" s="13">
        <f t="shared" ca="1" si="0"/>
        <v>40428</v>
      </c>
      <c r="H38" s="7"/>
      <c r="I38" s="8"/>
      <c r="J38" s="9"/>
      <c r="K38" s="6">
        <f t="shared" ca="1" si="1"/>
        <v>26</v>
      </c>
    </row>
    <row r="39" spans="1:11" x14ac:dyDescent="0.25">
      <c r="A39">
        <v>35</v>
      </c>
      <c r="B39" s="2" t="s">
        <v>37</v>
      </c>
      <c r="C39" s="2" t="s">
        <v>79</v>
      </c>
      <c r="D39" s="2" t="s">
        <v>13</v>
      </c>
      <c r="E39" s="5"/>
      <c r="F39" s="5"/>
      <c r="G39" s="13">
        <f t="shared" ca="1" si="0"/>
        <v>38350</v>
      </c>
      <c r="H39" s="7"/>
      <c r="I39" s="8"/>
      <c r="J39" s="9"/>
      <c r="K39" s="6">
        <f t="shared" ca="1" si="1"/>
        <v>5</v>
      </c>
    </row>
    <row r="40" spans="1:11" x14ac:dyDescent="0.25">
      <c r="A40">
        <v>36</v>
      </c>
      <c r="B40" s="2" t="s">
        <v>80</v>
      </c>
      <c r="C40" s="2" t="s">
        <v>81</v>
      </c>
      <c r="D40" s="2" t="s">
        <v>11</v>
      </c>
      <c r="E40" s="5"/>
      <c r="F40" s="5"/>
      <c r="G40" s="13">
        <f t="shared" ca="1" si="0"/>
        <v>40013</v>
      </c>
      <c r="H40" s="7"/>
      <c r="I40" s="8"/>
      <c r="J40" s="9"/>
      <c r="K40" s="6">
        <f t="shared" ca="1" si="1"/>
        <v>30</v>
      </c>
    </row>
    <row r="41" spans="1:11" x14ac:dyDescent="0.25">
      <c r="A41">
        <v>37</v>
      </c>
      <c r="B41" s="2" t="s">
        <v>71</v>
      </c>
      <c r="C41" s="2" t="s">
        <v>82</v>
      </c>
      <c r="D41" s="2" t="s">
        <v>13</v>
      </c>
      <c r="E41" s="5"/>
      <c r="F41" s="5"/>
      <c r="G41" s="13">
        <f t="shared" ca="1" si="0"/>
        <v>41136</v>
      </c>
      <c r="H41" s="7"/>
      <c r="I41" s="8"/>
      <c r="J41" s="9"/>
      <c r="K41" s="6">
        <f t="shared" ca="1" si="1"/>
        <v>2</v>
      </c>
    </row>
    <row r="42" spans="1:11" x14ac:dyDescent="0.25">
      <c r="A42">
        <v>38</v>
      </c>
      <c r="B42" s="2" t="s">
        <v>21</v>
      </c>
      <c r="C42" s="2" t="s">
        <v>83</v>
      </c>
      <c r="D42" s="2" t="s">
        <v>14</v>
      </c>
      <c r="E42" s="5"/>
      <c r="F42" s="5"/>
      <c r="G42" s="13">
        <f t="shared" ca="1" si="0"/>
        <v>40196</v>
      </c>
      <c r="H42" s="7"/>
      <c r="I42" s="8"/>
      <c r="J42" s="9"/>
      <c r="K42" s="6">
        <f t="shared" ca="1" si="1"/>
        <v>14</v>
      </c>
    </row>
    <row r="43" spans="1:11" x14ac:dyDescent="0.25">
      <c r="A43">
        <v>39</v>
      </c>
      <c r="B43" s="2" t="s">
        <v>44</v>
      </c>
      <c r="C43" s="2" t="s">
        <v>84</v>
      </c>
      <c r="D43" s="2" t="s">
        <v>11</v>
      </c>
      <c r="E43" s="5"/>
      <c r="F43" s="5"/>
      <c r="G43" s="13">
        <f t="shared" ca="1" si="0"/>
        <v>40146</v>
      </c>
      <c r="H43" s="7"/>
      <c r="I43" s="8"/>
      <c r="J43" s="9"/>
      <c r="K43" s="6">
        <f t="shared" ca="1" si="1"/>
        <v>15</v>
      </c>
    </row>
    <row r="44" spans="1:11" x14ac:dyDescent="0.25">
      <c r="A44">
        <v>40</v>
      </c>
      <c r="B44" s="2" t="s">
        <v>86</v>
      </c>
      <c r="C44" s="2" t="s">
        <v>85</v>
      </c>
      <c r="D44" s="2" t="s">
        <v>9</v>
      </c>
      <c r="E44" s="5"/>
      <c r="F44" s="5"/>
      <c r="G44" s="13">
        <f t="shared" ca="1" si="0"/>
        <v>38557</v>
      </c>
      <c r="H44" s="7"/>
      <c r="I44" s="8"/>
      <c r="J44" s="9"/>
      <c r="K44" s="6">
        <f t="shared" ca="1" si="1"/>
        <v>1</v>
      </c>
    </row>
    <row r="45" spans="1:11" x14ac:dyDescent="0.25">
      <c r="A45">
        <v>41</v>
      </c>
      <c r="B45" s="2" t="s">
        <v>88</v>
      </c>
      <c r="C45" s="2" t="s">
        <v>87</v>
      </c>
      <c r="D45" s="2" t="s">
        <v>10</v>
      </c>
      <c r="E45" s="5"/>
      <c r="F45" s="5"/>
      <c r="G45" s="13">
        <f t="shared" ca="1" si="0"/>
        <v>40674</v>
      </c>
      <c r="H45" s="7"/>
      <c r="I45" s="8"/>
      <c r="J45" s="9"/>
      <c r="K45" s="6">
        <f t="shared" ca="1" si="1"/>
        <v>17</v>
      </c>
    </row>
    <row r="48" spans="1:11" ht="45.75" customHeight="1" x14ac:dyDescent="0.25">
      <c r="C48" s="3" t="s">
        <v>89</v>
      </c>
      <c r="D48" s="4" t="s">
        <v>90</v>
      </c>
      <c r="E48" s="6" t="s">
        <v>91</v>
      </c>
    </row>
    <row r="49" spans="3:5" ht="33.75" customHeight="1" x14ac:dyDescent="0.25">
      <c r="C49" s="15"/>
      <c r="D49" s="14"/>
      <c r="E49" s="14"/>
    </row>
  </sheetData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K49"/>
  <sheetViews>
    <sheetView workbookViewId="0"/>
  </sheetViews>
  <sheetFormatPr defaultRowHeight="15" x14ac:dyDescent="0.25"/>
  <cols>
    <col min="2" max="2" width="10.7109375" bestFit="1" customWidth="1"/>
    <col min="3" max="3" width="10.7109375" customWidth="1"/>
    <col min="4" max="4" width="20.28515625" bestFit="1" customWidth="1"/>
    <col min="5" max="5" width="20.28515625" customWidth="1"/>
    <col min="6" max="6" width="25.7109375" style="1" bestFit="1" customWidth="1"/>
    <col min="7" max="7" width="12.140625" bestFit="1" customWidth="1"/>
    <col min="8" max="8" width="12.5703125" style="1" customWidth="1"/>
    <col min="9" max="9" width="12.42578125" style="1" customWidth="1"/>
    <col min="10" max="10" width="19.42578125" style="1" customWidth="1"/>
    <col min="11" max="11" width="13.7109375" style="1" customWidth="1"/>
  </cols>
  <sheetData>
    <row r="4" spans="1:11" ht="57" customHeight="1" x14ac:dyDescent="0.25">
      <c r="B4" s="10" t="s">
        <v>0</v>
      </c>
      <c r="C4" s="10" t="s">
        <v>1</v>
      </c>
      <c r="D4" s="10" t="s">
        <v>2</v>
      </c>
      <c r="E4" s="10" t="s">
        <v>93</v>
      </c>
      <c r="F4" s="11" t="s">
        <v>3</v>
      </c>
      <c r="G4" s="12" t="s">
        <v>4</v>
      </c>
      <c r="H4" s="11" t="s">
        <v>7</v>
      </c>
      <c r="I4" s="11" t="s">
        <v>8</v>
      </c>
      <c r="J4" s="11" t="s">
        <v>5</v>
      </c>
      <c r="K4" s="11" t="s">
        <v>6</v>
      </c>
    </row>
    <row r="5" spans="1:11" x14ac:dyDescent="0.25">
      <c r="A5">
        <v>1</v>
      </c>
      <c r="B5" s="2" t="s">
        <v>27</v>
      </c>
      <c r="C5" s="2" t="s">
        <v>28</v>
      </c>
      <c r="D5" s="2" t="s">
        <v>10</v>
      </c>
      <c r="E5" s="5" t="str">
        <f>CONCATENATE(C5," ",B5)</f>
        <v>Fialová Sabina</v>
      </c>
      <c r="F5" s="5" t="str">
        <f xml:space="preserve"> CONCATENATE(B5,", ",C5,", ",RIGHT(D5,3))</f>
        <v>Sabina, Fialová, ADM</v>
      </c>
      <c r="G5" s="13">
        <f t="shared" ref="G5:G45" ca="1" si="0">RANDBETWEEN("1.9.2000","1.11.2013")</f>
        <v>38376</v>
      </c>
      <c r="H5" s="7" t="str">
        <f ca="1">CHOOSE(WEEKDAY(G5,2),"pondělí","úterý","středa","čtvrtek","pátek","sobota","neděle")</f>
        <v>pondělí</v>
      </c>
      <c r="I5" s="8">
        <f ca="1">NETWORKDAYS(G5,TODAY())</f>
        <v>2343</v>
      </c>
      <c r="J5" s="9">
        <f ca="1">RANK(I5,$I$5:$I$45)</f>
        <v>10</v>
      </c>
      <c r="K5" s="6">
        <f t="shared" ref="K5:K45" ca="1" si="1">RANDBETWEEN(0,30)</f>
        <v>10</v>
      </c>
    </row>
    <row r="6" spans="1:11" x14ac:dyDescent="0.25">
      <c r="A6">
        <v>2</v>
      </c>
      <c r="B6" s="2" t="s">
        <v>36</v>
      </c>
      <c r="C6" s="2" t="s">
        <v>35</v>
      </c>
      <c r="D6" s="2" t="s">
        <v>10</v>
      </c>
      <c r="E6" s="5" t="str">
        <f t="shared" ref="E6:E45" si="2">CONCATENATE(C6," ",B6)</f>
        <v>Jílková Adéla</v>
      </c>
      <c r="F6" s="5" t="str">
        <f t="shared" ref="F6:F45" si="3" xml:space="preserve"> CONCATENATE(B6,", ",C6,", ",RIGHT(D6,3))</f>
        <v>Adéla, Jílková, ADM</v>
      </c>
      <c r="G6" s="13">
        <f t="shared" ca="1" si="0"/>
        <v>36809</v>
      </c>
      <c r="H6" s="7" t="str">
        <f t="shared" ref="H6:H45" ca="1" si="4">CHOOSE(WEEKDAY(G6,2),"pondělí","úterý","středa","čtvrtek","pátek","sobota","neděle")</f>
        <v>úterý</v>
      </c>
      <c r="I6" s="8">
        <f t="shared" ref="I6:I45" ca="1" si="5">NETWORKDAYS(G6,TODAY())</f>
        <v>3462</v>
      </c>
      <c r="J6" s="9">
        <f t="shared" ref="J6:J45" ca="1" si="6">RANK(I6,$I$5:$I$45)</f>
        <v>1</v>
      </c>
      <c r="K6" s="6">
        <f t="shared" ca="1" si="1"/>
        <v>1</v>
      </c>
    </row>
    <row r="7" spans="1:11" x14ac:dyDescent="0.25">
      <c r="A7">
        <v>3</v>
      </c>
      <c r="B7" s="2" t="s">
        <v>17</v>
      </c>
      <c r="C7" s="2" t="s">
        <v>18</v>
      </c>
      <c r="D7" s="2" t="s">
        <v>10</v>
      </c>
      <c r="E7" s="5" t="str">
        <f t="shared" si="2"/>
        <v>Krejčí Petra</v>
      </c>
      <c r="F7" s="5" t="str">
        <f t="shared" si="3"/>
        <v>Petra, Krejčí, ADM</v>
      </c>
      <c r="G7" s="13">
        <f t="shared" ca="1" si="0"/>
        <v>40195</v>
      </c>
      <c r="H7" s="7" t="str">
        <f t="shared" ca="1" si="4"/>
        <v>neděle</v>
      </c>
      <c r="I7" s="8">
        <f t="shared" ca="1" si="5"/>
        <v>1043</v>
      </c>
      <c r="J7" s="9">
        <f t="shared" ca="1" si="6"/>
        <v>23</v>
      </c>
      <c r="K7" s="6">
        <f t="shared" ca="1" si="1"/>
        <v>29</v>
      </c>
    </row>
    <row r="8" spans="1:11" x14ac:dyDescent="0.25">
      <c r="A8">
        <v>4</v>
      </c>
      <c r="B8" s="2" t="s">
        <v>54</v>
      </c>
      <c r="C8" s="2" t="s">
        <v>51</v>
      </c>
      <c r="D8" s="2" t="s">
        <v>10</v>
      </c>
      <c r="E8" s="5" t="str">
        <f t="shared" si="2"/>
        <v>Šustková Erika</v>
      </c>
      <c r="F8" s="5" t="str">
        <f t="shared" si="3"/>
        <v>Erika, Šustková, ADM</v>
      </c>
      <c r="G8" s="13">
        <f t="shared" ca="1" si="0"/>
        <v>39367</v>
      </c>
      <c r="H8" s="7" t="str">
        <f t="shared" ca="1" si="4"/>
        <v>pátek</v>
      </c>
      <c r="I8" s="8">
        <f t="shared" ca="1" si="5"/>
        <v>1634</v>
      </c>
      <c r="J8" s="9">
        <f t="shared" ca="1" si="6"/>
        <v>17</v>
      </c>
      <c r="K8" s="6">
        <f t="shared" ca="1" si="1"/>
        <v>28</v>
      </c>
    </row>
    <row r="9" spans="1:11" x14ac:dyDescent="0.25">
      <c r="A9">
        <v>5</v>
      </c>
      <c r="B9" s="2" t="s">
        <v>88</v>
      </c>
      <c r="C9" s="2" t="s">
        <v>87</v>
      </c>
      <c r="D9" s="2" t="s">
        <v>10</v>
      </c>
      <c r="E9" s="5" t="str">
        <f t="shared" si="2"/>
        <v>Tesaříková Magdalena</v>
      </c>
      <c r="F9" s="5" t="str">
        <f t="shared" si="3"/>
        <v>Magdalena, Tesaříková, ADM</v>
      </c>
      <c r="G9" s="13">
        <f t="shared" ca="1" si="0"/>
        <v>39992</v>
      </c>
      <c r="H9" s="7" t="str">
        <f t="shared" ca="1" si="4"/>
        <v>neděle</v>
      </c>
      <c r="I9" s="8">
        <f t="shared" ca="1" si="5"/>
        <v>1188</v>
      </c>
      <c r="J9" s="9">
        <f t="shared" ca="1" si="6"/>
        <v>20</v>
      </c>
      <c r="K9" s="6">
        <f t="shared" ca="1" si="1"/>
        <v>27</v>
      </c>
    </row>
    <row r="10" spans="1:11" x14ac:dyDescent="0.25">
      <c r="A10">
        <v>6</v>
      </c>
      <c r="B10" s="2" t="s">
        <v>63</v>
      </c>
      <c r="C10" s="2" t="s">
        <v>57</v>
      </c>
      <c r="D10" s="2" t="s">
        <v>10</v>
      </c>
      <c r="E10" s="5" t="str">
        <f t="shared" si="2"/>
        <v>Vítová Eva</v>
      </c>
      <c r="F10" s="5" t="str">
        <f t="shared" si="3"/>
        <v>Eva, Vítová, ADM</v>
      </c>
      <c r="G10" s="13">
        <f t="shared" ca="1" si="0"/>
        <v>37536</v>
      </c>
      <c r="H10" s="7" t="str">
        <f t="shared" ca="1" si="4"/>
        <v>pondělí</v>
      </c>
      <c r="I10" s="8">
        <f t="shared" ca="1" si="5"/>
        <v>2943</v>
      </c>
      <c r="J10" s="9">
        <f t="shared" ca="1" si="6"/>
        <v>6</v>
      </c>
      <c r="K10" s="6">
        <f t="shared" ca="1" si="1"/>
        <v>14</v>
      </c>
    </row>
    <row r="11" spans="1:11" x14ac:dyDescent="0.25">
      <c r="A11">
        <v>7</v>
      </c>
      <c r="B11" s="2" t="s">
        <v>70</v>
      </c>
      <c r="C11" s="2" t="s">
        <v>69</v>
      </c>
      <c r="D11" s="2" t="s">
        <v>9</v>
      </c>
      <c r="E11" s="5" t="str">
        <f t="shared" si="2"/>
        <v>Baráková Jaroslava</v>
      </c>
      <c r="F11" s="5" t="str">
        <f t="shared" si="3"/>
        <v>Jaroslava, Baráková, LOG</v>
      </c>
      <c r="G11" s="13">
        <f t="shared" ca="1" si="0"/>
        <v>41289</v>
      </c>
      <c r="H11" s="7" t="str">
        <f t="shared" ca="1" si="4"/>
        <v>úterý</v>
      </c>
      <c r="I11" s="8">
        <f t="shared" ca="1" si="5"/>
        <v>262</v>
      </c>
      <c r="J11" s="9">
        <f t="shared" ca="1" si="6"/>
        <v>39</v>
      </c>
      <c r="K11" s="6">
        <f t="shared" ca="1" si="1"/>
        <v>16</v>
      </c>
    </row>
    <row r="12" spans="1:11" x14ac:dyDescent="0.25">
      <c r="A12">
        <v>8</v>
      </c>
      <c r="B12" s="2" t="s">
        <v>86</v>
      </c>
      <c r="C12" s="2" t="s">
        <v>85</v>
      </c>
      <c r="D12" s="2" t="s">
        <v>9</v>
      </c>
      <c r="E12" s="5" t="str">
        <f t="shared" si="2"/>
        <v>Hába Ignác</v>
      </c>
      <c r="F12" s="5" t="str">
        <f t="shared" si="3"/>
        <v>Ignác, Hába, LOG</v>
      </c>
      <c r="G12" s="13">
        <f t="shared" ca="1" si="0"/>
        <v>40287</v>
      </c>
      <c r="H12" s="7" t="str">
        <f t="shared" ca="1" si="4"/>
        <v>pondělí</v>
      </c>
      <c r="I12" s="8">
        <f t="shared" ca="1" si="5"/>
        <v>978</v>
      </c>
      <c r="J12" s="9">
        <f t="shared" ca="1" si="6"/>
        <v>25</v>
      </c>
      <c r="K12" s="6">
        <f t="shared" ca="1" si="1"/>
        <v>14</v>
      </c>
    </row>
    <row r="13" spans="1:11" x14ac:dyDescent="0.25">
      <c r="A13">
        <v>9</v>
      </c>
      <c r="B13" s="2" t="s">
        <v>32</v>
      </c>
      <c r="C13" s="2" t="s">
        <v>31</v>
      </c>
      <c r="D13" s="2" t="s">
        <v>9</v>
      </c>
      <c r="E13" s="5" t="str">
        <f t="shared" si="2"/>
        <v>Holíková Marta</v>
      </c>
      <c r="F13" s="5" t="str">
        <f t="shared" si="3"/>
        <v>Marta, Holíková, LOG</v>
      </c>
      <c r="G13" s="13">
        <f t="shared" ca="1" si="0"/>
        <v>41056</v>
      </c>
      <c r="H13" s="7" t="str">
        <f t="shared" ca="1" si="4"/>
        <v>neděle</v>
      </c>
      <c r="I13" s="8">
        <f t="shared" ca="1" si="5"/>
        <v>428</v>
      </c>
      <c r="J13" s="9">
        <f t="shared" ca="1" si="6"/>
        <v>36</v>
      </c>
      <c r="K13" s="6">
        <f t="shared" ca="1" si="1"/>
        <v>2</v>
      </c>
    </row>
    <row r="14" spans="1:11" x14ac:dyDescent="0.25">
      <c r="A14">
        <v>10</v>
      </c>
      <c r="B14" s="2" t="s">
        <v>15</v>
      </c>
      <c r="C14" s="2" t="s">
        <v>16</v>
      </c>
      <c r="D14" s="2" t="s">
        <v>9</v>
      </c>
      <c r="E14" s="5" t="str">
        <f t="shared" si="2"/>
        <v>Malý Jan</v>
      </c>
      <c r="F14" s="5" t="str">
        <f t="shared" si="3"/>
        <v>Jan, Malý, LOG</v>
      </c>
      <c r="G14" s="13">
        <f t="shared" ca="1" si="0"/>
        <v>36875</v>
      </c>
      <c r="H14" s="7" t="str">
        <f t="shared" ca="1" si="4"/>
        <v>pátek</v>
      </c>
      <c r="I14" s="8">
        <f t="shared" ca="1" si="5"/>
        <v>3414</v>
      </c>
      <c r="J14" s="9">
        <f t="shared" ca="1" si="6"/>
        <v>3</v>
      </c>
      <c r="K14" s="6">
        <f t="shared" ca="1" si="1"/>
        <v>1</v>
      </c>
    </row>
    <row r="15" spans="1:11" x14ac:dyDescent="0.25">
      <c r="A15">
        <v>11</v>
      </c>
      <c r="B15" s="2" t="s">
        <v>71</v>
      </c>
      <c r="C15" s="2" t="s">
        <v>40</v>
      </c>
      <c r="D15" s="2" t="s">
        <v>9</v>
      </c>
      <c r="E15" s="5" t="str">
        <f t="shared" si="2"/>
        <v>Novák Pavel</v>
      </c>
      <c r="F15" s="5" t="str">
        <f t="shared" si="3"/>
        <v>Pavel, Novák, LOG</v>
      </c>
      <c r="G15" s="13">
        <f t="shared" ca="1" si="0"/>
        <v>41530</v>
      </c>
      <c r="H15" s="7" t="str">
        <f t="shared" ca="1" si="4"/>
        <v>pátek</v>
      </c>
      <c r="I15" s="8">
        <f t="shared" ca="1" si="5"/>
        <v>89</v>
      </c>
      <c r="J15" s="9">
        <f t="shared" ca="1" si="6"/>
        <v>41</v>
      </c>
      <c r="K15" s="6">
        <f t="shared" ca="1" si="1"/>
        <v>14</v>
      </c>
    </row>
    <row r="16" spans="1:11" x14ac:dyDescent="0.25">
      <c r="A16">
        <v>12</v>
      </c>
      <c r="B16" s="2" t="s">
        <v>48</v>
      </c>
      <c r="C16" s="2" t="s">
        <v>47</v>
      </c>
      <c r="D16" s="2" t="s">
        <v>9</v>
      </c>
      <c r="E16" s="5" t="str">
        <f t="shared" si="2"/>
        <v>Rybová Sandra</v>
      </c>
      <c r="F16" s="5" t="str">
        <f t="shared" si="3"/>
        <v>Sandra, Rybová, LOG</v>
      </c>
      <c r="G16" s="13">
        <f t="shared" ca="1" si="0"/>
        <v>39834</v>
      </c>
      <c r="H16" s="7" t="str">
        <f t="shared" ca="1" si="4"/>
        <v>středa</v>
      </c>
      <c r="I16" s="8">
        <f t="shared" ca="1" si="5"/>
        <v>1301</v>
      </c>
      <c r="J16" s="9">
        <f t="shared" ca="1" si="6"/>
        <v>19</v>
      </c>
      <c r="K16" s="6">
        <f t="shared" ca="1" si="1"/>
        <v>11</v>
      </c>
    </row>
    <row r="17" spans="1:11" x14ac:dyDescent="0.25">
      <c r="A17">
        <v>13</v>
      </c>
      <c r="B17" s="2" t="s">
        <v>53</v>
      </c>
      <c r="C17" s="2" t="s">
        <v>50</v>
      </c>
      <c r="D17" s="2" t="s">
        <v>9</v>
      </c>
      <c r="E17" s="5" t="str">
        <f t="shared" si="2"/>
        <v>Slabá Julie</v>
      </c>
      <c r="F17" s="5" t="str">
        <f t="shared" si="3"/>
        <v>Julie, Slabá, LOG</v>
      </c>
      <c r="G17" s="13">
        <f t="shared" ca="1" si="0"/>
        <v>37648</v>
      </c>
      <c r="H17" s="7" t="str">
        <f t="shared" ca="1" si="4"/>
        <v>pondělí</v>
      </c>
      <c r="I17" s="8">
        <f t="shared" ca="1" si="5"/>
        <v>2863</v>
      </c>
      <c r="J17" s="9">
        <f t="shared" ca="1" si="6"/>
        <v>7</v>
      </c>
      <c r="K17" s="6">
        <f t="shared" ca="1" si="1"/>
        <v>5</v>
      </c>
    </row>
    <row r="18" spans="1:11" x14ac:dyDescent="0.25">
      <c r="A18">
        <v>14</v>
      </c>
      <c r="B18" s="2" t="s">
        <v>66</v>
      </c>
      <c r="C18" s="2" t="s">
        <v>59</v>
      </c>
      <c r="D18" s="2" t="s">
        <v>9</v>
      </c>
      <c r="E18" s="5" t="str">
        <f t="shared" si="2"/>
        <v>Zlámal Zdeněk</v>
      </c>
      <c r="F18" s="5" t="str">
        <f t="shared" si="3"/>
        <v>Zdeněk, Zlámal, LOG</v>
      </c>
      <c r="G18" s="13">
        <f t="shared" ca="1" si="0"/>
        <v>40923</v>
      </c>
      <c r="H18" s="7" t="str">
        <f t="shared" ca="1" si="4"/>
        <v>neděle</v>
      </c>
      <c r="I18" s="8">
        <f t="shared" ca="1" si="5"/>
        <v>523</v>
      </c>
      <c r="J18" s="9">
        <f t="shared" ca="1" si="6"/>
        <v>34</v>
      </c>
      <c r="K18" s="6">
        <f t="shared" ca="1" si="1"/>
        <v>0</v>
      </c>
    </row>
    <row r="19" spans="1:11" x14ac:dyDescent="0.25">
      <c r="A19">
        <v>15</v>
      </c>
      <c r="B19" s="2" t="s">
        <v>23</v>
      </c>
      <c r="C19" s="2" t="s">
        <v>24</v>
      </c>
      <c r="D19" s="2" t="s">
        <v>13</v>
      </c>
      <c r="E19" s="5" t="str">
        <f t="shared" si="2"/>
        <v>Doležalová Klára</v>
      </c>
      <c r="F19" s="5" t="str">
        <f t="shared" si="3"/>
        <v>Klára, Doležalová, KUP</v>
      </c>
      <c r="G19" s="13">
        <f t="shared" ca="1" si="0"/>
        <v>38082</v>
      </c>
      <c r="H19" s="7" t="str">
        <f t="shared" ca="1" si="4"/>
        <v>pondělí</v>
      </c>
      <c r="I19" s="8">
        <f t="shared" ca="1" si="5"/>
        <v>2553</v>
      </c>
      <c r="J19" s="9">
        <f t="shared" ca="1" si="6"/>
        <v>9</v>
      </c>
      <c r="K19" s="6">
        <f t="shared" ca="1" si="1"/>
        <v>7</v>
      </c>
    </row>
    <row r="20" spans="1:11" x14ac:dyDescent="0.25">
      <c r="A20">
        <v>16</v>
      </c>
      <c r="B20" s="2" t="s">
        <v>71</v>
      </c>
      <c r="C20" s="2" t="s">
        <v>82</v>
      </c>
      <c r="D20" s="2" t="s">
        <v>13</v>
      </c>
      <c r="E20" s="5" t="str">
        <f t="shared" si="2"/>
        <v>Mikulášek Pavel</v>
      </c>
      <c r="F20" s="5" t="str">
        <f t="shared" si="3"/>
        <v>Pavel, Mikulášek, KUP</v>
      </c>
      <c r="G20" s="13">
        <f t="shared" ca="1" si="0"/>
        <v>38836</v>
      </c>
      <c r="H20" s="7" t="str">
        <f t="shared" ca="1" si="4"/>
        <v>sobota</v>
      </c>
      <c r="I20" s="8">
        <f t="shared" ca="1" si="5"/>
        <v>2013</v>
      </c>
      <c r="J20" s="9">
        <f t="shared" ca="1" si="6"/>
        <v>12</v>
      </c>
      <c r="K20" s="6">
        <f t="shared" ca="1" si="1"/>
        <v>0</v>
      </c>
    </row>
    <row r="21" spans="1:11" x14ac:dyDescent="0.25">
      <c r="A21">
        <v>17</v>
      </c>
      <c r="B21" s="2" t="s">
        <v>46</v>
      </c>
      <c r="C21" s="2" t="s">
        <v>45</v>
      </c>
      <c r="D21" s="2" t="s">
        <v>13</v>
      </c>
      <c r="E21" s="5" t="str">
        <f t="shared" si="2"/>
        <v>Palátová Dagmar</v>
      </c>
      <c r="F21" s="5" t="str">
        <f t="shared" si="3"/>
        <v>Dagmar, Palátová, KUP</v>
      </c>
      <c r="G21" s="13">
        <f t="shared" ca="1" si="0"/>
        <v>37059</v>
      </c>
      <c r="H21" s="7" t="str">
        <f t="shared" ca="1" si="4"/>
        <v>neděle</v>
      </c>
      <c r="I21" s="8">
        <f t="shared" ca="1" si="5"/>
        <v>3283</v>
      </c>
      <c r="J21" s="9">
        <f t="shared" ca="1" si="6"/>
        <v>4</v>
      </c>
      <c r="K21" s="6">
        <f t="shared" ca="1" si="1"/>
        <v>2</v>
      </c>
    </row>
    <row r="22" spans="1:11" x14ac:dyDescent="0.25">
      <c r="A22">
        <v>18</v>
      </c>
      <c r="B22" s="2" t="s">
        <v>37</v>
      </c>
      <c r="C22" s="2" t="s">
        <v>79</v>
      </c>
      <c r="D22" s="2" t="s">
        <v>13</v>
      </c>
      <c r="E22" s="5" t="str">
        <f t="shared" si="2"/>
        <v>Šviráková Markéta</v>
      </c>
      <c r="F22" s="5" t="str">
        <f t="shared" si="3"/>
        <v>Markéta, Šviráková, KUP</v>
      </c>
      <c r="G22" s="13">
        <f t="shared" ca="1" si="0"/>
        <v>40065</v>
      </c>
      <c r="H22" s="7" t="str">
        <f t="shared" ca="1" si="4"/>
        <v>středa</v>
      </c>
      <c r="I22" s="8">
        <f t="shared" ca="1" si="5"/>
        <v>1136</v>
      </c>
      <c r="J22" s="9">
        <f t="shared" ca="1" si="6"/>
        <v>21</v>
      </c>
      <c r="K22" s="6">
        <f t="shared" ca="1" si="1"/>
        <v>3</v>
      </c>
    </row>
    <row r="23" spans="1:11" x14ac:dyDescent="0.25">
      <c r="A23">
        <v>19</v>
      </c>
      <c r="B23" s="2" t="s">
        <v>21</v>
      </c>
      <c r="C23" s="2" t="s">
        <v>22</v>
      </c>
      <c r="D23" s="2" t="s">
        <v>12</v>
      </c>
      <c r="E23" s="5" t="str">
        <f t="shared" si="2"/>
        <v>Cílek Josef</v>
      </c>
      <c r="F23" s="5" t="str">
        <f t="shared" si="3"/>
        <v>Josef, Cílek, DEJ</v>
      </c>
      <c r="G23" s="13">
        <f t="shared" ca="1" si="0"/>
        <v>40458</v>
      </c>
      <c r="H23" s="7" t="str">
        <f t="shared" ca="1" si="4"/>
        <v>čtvrtek</v>
      </c>
      <c r="I23" s="8">
        <f t="shared" ca="1" si="5"/>
        <v>855</v>
      </c>
      <c r="J23" s="9">
        <f t="shared" ca="1" si="6"/>
        <v>28</v>
      </c>
      <c r="K23" s="6">
        <f t="shared" ca="1" si="1"/>
        <v>3</v>
      </c>
    </row>
    <row r="24" spans="1:11" x14ac:dyDescent="0.25">
      <c r="A24">
        <v>20</v>
      </c>
      <c r="B24" s="2" t="s">
        <v>72</v>
      </c>
      <c r="C24" s="2" t="s">
        <v>31</v>
      </c>
      <c r="D24" s="2" t="s">
        <v>12</v>
      </c>
      <c r="E24" s="5" t="str">
        <f t="shared" si="2"/>
        <v>Holíková Jana</v>
      </c>
      <c r="F24" s="5" t="str">
        <f t="shared" si="3"/>
        <v>Jana, Holíková, DEJ</v>
      </c>
      <c r="G24" s="13">
        <f t="shared" ca="1" si="0"/>
        <v>38875</v>
      </c>
      <c r="H24" s="7" t="str">
        <f t="shared" ca="1" si="4"/>
        <v>středa</v>
      </c>
      <c r="I24" s="8">
        <f t="shared" ca="1" si="5"/>
        <v>1986</v>
      </c>
      <c r="J24" s="9">
        <f t="shared" ca="1" si="6"/>
        <v>13</v>
      </c>
      <c r="K24" s="6">
        <f t="shared" ca="1" si="1"/>
        <v>22</v>
      </c>
    </row>
    <row r="25" spans="1:11" x14ac:dyDescent="0.25">
      <c r="A25">
        <v>21</v>
      </c>
      <c r="B25" s="2" t="s">
        <v>42</v>
      </c>
      <c r="C25" s="2" t="s">
        <v>39</v>
      </c>
      <c r="D25" s="2" t="s">
        <v>12</v>
      </c>
      <c r="E25" s="5" t="str">
        <f t="shared" si="2"/>
        <v>Lavica Ondřej</v>
      </c>
      <c r="F25" s="5" t="str">
        <f t="shared" si="3"/>
        <v>Ondřej, Lavica, DEJ</v>
      </c>
      <c r="G25" s="13">
        <f t="shared" ca="1" si="0"/>
        <v>39006</v>
      </c>
      <c r="H25" s="7" t="str">
        <f t="shared" ca="1" si="4"/>
        <v>pondělí</v>
      </c>
      <c r="I25" s="8">
        <f t="shared" ca="1" si="5"/>
        <v>1893</v>
      </c>
      <c r="J25" s="9">
        <f t="shared" ca="1" si="6"/>
        <v>14</v>
      </c>
      <c r="K25" s="6">
        <f t="shared" ca="1" si="1"/>
        <v>29</v>
      </c>
    </row>
    <row r="26" spans="1:11" x14ac:dyDescent="0.25">
      <c r="A26">
        <v>22</v>
      </c>
      <c r="B26" s="2" t="s">
        <v>62</v>
      </c>
      <c r="C26" s="2" t="s">
        <v>55</v>
      </c>
      <c r="D26" s="2" t="s">
        <v>12</v>
      </c>
      <c r="E26" s="5" t="str">
        <f t="shared" si="2"/>
        <v>Tlustý Antonín</v>
      </c>
      <c r="F26" s="5" t="str">
        <f t="shared" si="3"/>
        <v>Antonín, Tlustý, DEJ</v>
      </c>
      <c r="G26" s="13">
        <f t="shared" ca="1" si="0"/>
        <v>40815</v>
      </c>
      <c r="H26" s="7" t="str">
        <f t="shared" ca="1" si="4"/>
        <v>čtvrtek</v>
      </c>
      <c r="I26" s="8">
        <f t="shared" ca="1" si="5"/>
        <v>600</v>
      </c>
      <c r="J26" s="9">
        <f t="shared" ca="1" si="6"/>
        <v>32</v>
      </c>
      <c r="K26" s="6">
        <f t="shared" ca="1" si="1"/>
        <v>9</v>
      </c>
    </row>
    <row r="27" spans="1:11" x14ac:dyDescent="0.25">
      <c r="A27">
        <v>23</v>
      </c>
      <c r="B27" s="2" t="s">
        <v>68</v>
      </c>
      <c r="C27" s="2" t="s">
        <v>67</v>
      </c>
      <c r="D27" s="2" t="s">
        <v>11</v>
      </c>
      <c r="E27" s="5" t="str">
        <f t="shared" si="2"/>
        <v>Adamcová Daniela</v>
      </c>
      <c r="F27" s="5" t="str">
        <f t="shared" si="3"/>
        <v>Daniela, Adamcová, VYR</v>
      </c>
      <c r="G27" s="13">
        <f t="shared" ca="1" si="0"/>
        <v>41172</v>
      </c>
      <c r="H27" s="7" t="str">
        <f t="shared" ca="1" si="4"/>
        <v>čtvrtek</v>
      </c>
      <c r="I27" s="8">
        <f t="shared" ca="1" si="5"/>
        <v>345</v>
      </c>
      <c r="J27" s="9">
        <f t="shared" ca="1" si="6"/>
        <v>37</v>
      </c>
      <c r="K27" s="6">
        <f t="shared" ca="1" si="1"/>
        <v>21</v>
      </c>
    </row>
    <row r="28" spans="1:11" x14ac:dyDescent="0.25">
      <c r="A28">
        <v>24</v>
      </c>
      <c r="B28" s="2" t="s">
        <v>19</v>
      </c>
      <c r="C28" s="2" t="s">
        <v>20</v>
      </c>
      <c r="D28" s="2" t="s">
        <v>11</v>
      </c>
      <c r="E28" s="5" t="str">
        <f t="shared" si="2"/>
        <v>Bartoš František</v>
      </c>
      <c r="F28" s="5" t="str">
        <f t="shared" si="3"/>
        <v>František, Bartoš, VYR</v>
      </c>
      <c r="G28" s="13">
        <f t="shared" ca="1" si="0"/>
        <v>37328</v>
      </c>
      <c r="H28" s="7" t="str">
        <f t="shared" ca="1" si="4"/>
        <v>středa</v>
      </c>
      <c r="I28" s="8">
        <f t="shared" ca="1" si="5"/>
        <v>3091</v>
      </c>
      <c r="J28" s="9">
        <f t="shared" ca="1" si="6"/>
        <v>5</v>
      </c>
      <c r="K28" s="6">
        <f t="shared" ca="1" si="1"/>
        <v>26</v>
      </c>
    </row>
    <row r="29" spans="1:11" x14ac:dyDescent="0.25">
      <c r="A29">
        <v>25</v>
      </c>
      <c r="B29" s="2" t="s">
        <v>80</v>
      </c>
      <c r="C29" s="2" t="s">
        <v>81</v>
      </c>
      <c r="D29" s="2" t="s">
        <v>11</v>
      </c>
      <c r="E29" s="5" t="str">
        <f t="shared" si="2"/>
        <v>Dolanská Marie</v>
      </c>
      <c r="F29" s="5" t="str">
        <f t="shared" si="3"/>
        <v>Marie, Dolanská, VYR</v>
      </c>
      <c r="G29" s="13">
        <f t="shared" ca="1" si="0"/>
        <v>40629</v>
      </c>
      <c r="H29" s="7" t="str">
        <f t="shared" ca="1" si="4"/>
        <v>neděle</v>
      </c>
      <c r="I29" s="8">
        <f t="shared" ca="1" si="5"/>
        <v>733</v>
      </c>
      <c r="J29" s="9">
        <f t="shared" ca="1" si="6"/>
        <v>31</v>
      </c>
      <c r="K29" s="6">
        <f t="shared" ca="1" si="1"/>
        <v>12</v>
      </c>
    </row>
    <row r="30" spans="1:11" x14ac:dyDescent="0.25">
      <c r="A30">
        <v>26</v>
      </c>
      <c r="B30" s="2" t="s">
        <v>74</v>
      </c>
      <c r="C30" s="2" t="s">
        <v>73</v>
      </c>
      <c r="D30" s="2" t="s">
        <v>11</v>
      </c>
      <c r="E30" s="5" t="str">
        <f t="shared" si="2"/>
        <v>Fiala Jakub</v>
      </c>
      <c r="F30" s="5" t="str">
        <f t="shared" si="3"/>
        <v>Jakub, Fiala, VYR</v>
      </c>
      <c r="G30" s="13">
        <f t="shared" ca="1" si="0"/>
        <v>39710</v>
      </c>
      <c r="H30" s="7" t="str">
        <f t="shared" ca="1" si="4"/>
        <v>pátek</v>
      </c>
      <c r="I30" s="8">
        <f t="shared" ca="1" si="5"/>
        <v>1389</v>
      </c>
      <c r="J30" s="9">
        <f t="shared" ca="1" si="6"/>
        <v>18</v>
      </c>
      <c r="K30" s="6">
        <f t="shared" ca="1" si="1"/>
        <v>5</v>
      </c>
    </row>
    <row r="31" spans="1:11" x14ac:dyDescent="0.25">
      <c r="A31">
        <v>27</v>
      </c>
      <c r="B31" s="2" t="s">
        <v>30</v>
      </c>
      <c r="C31" s="2" t="s">
        <v>29</v>
      </c>
      <c r="D31" s="2" t="s">
        <v>11</v>
      </c>
      <c r="E31" s="5" t="str">
        <f t="shared" si="2"/>
        <v>Gehera Patrik</v>
      </c>
      <c r="F31" s="5" t="str">
        <f t="shared" si="3"/>
        <v>Patrik, Gehera, VYR</v>
      </c>
      <c r="G31" s="13">
        <f t="shared" ca="1" si="0"/>
        <v>40310</v>
      </c>
      <c r="H31" s="7" t="str">
        <f t="shared" ca="1" si="4"/>
        <v>středa</v>
      </c>
      <c r="I31" s="8">
        <f t="shared" ca="1" si="5"/>
        <v>961</v>
      </c>
      <c r="J31" s="9">
        <f t="shared" ca="1" si="6"/>
        <v>26</v>
      </c>
      <c r="K31" s="6">
        <f t="shared" ca="1" si="1"/>
        <v>23</v>
      </c>
    </row>
    <row r="32" spans="1:11" x14ac:dyDescent="0.25">
      <c r="A32">
        <v>28</v>
      </c>
      <c r="B32" s="2" t="s">
        <v>34</v>
      </c>
      <c r="C32" s="2" t="s">
        <v>33</v>
      </c>
      <c r="D32" s="2" t="s">
        <v>11</v>
      </c>
      <c r="E32" s="5" t="str">
        <f t="shared" si="2"/>
        <v>Chytrý Adam</v>
      </c>
      <c r="F32" s="5" t="str">
        <f t="shared" si="3"/>
        <v>Adam, Chytrý, VYR</v>
      </c>
      <c r="G32" s="13">
        <f t="shared" ca="1" si="0"/>
        <v>38815</v>
      </c>
      <c r="H32" s="7" t="str">
        <f t="shared" ca="1" si="4"/>
        <v>sobota</v>
      </c>
      <c r="I32" s="8">
        <f t="shared" ca="1" si="5"/>
        <v>2028</v>
      </c>
      <c r="J32" s="9">
        <f t="shared" ca="1" si="6"/>
        <v>11</v>
      </c>
      <c r="K32" s="6">
        <f t="shared" ca="1" si="1"/>
        <v>26</v>
      </c>
    </row>
    <row r="33" spans="1:11" x14ac:dyDescent="0.25">
      <c r="A33">
        <v>29</v>
      </c>
      <c r="B33" s="2" t="s">
        <v>15</v>
      </c>
      <c r="C33" s="2" t="s">
        <v>75</v>
      </c>
      <c r="D33" s="2" t="s">
        <v>11</v>
      </c>
      <c r="E33" s="5" t="str">
        <f t="shared" si="2"/>
        <v>Janota Jan</v>
      </c>
      <c r="F33" s="5" t="str">
        <f t="shared" si="3"/>
        <v>Jan, Janota, VYR</v>
      </c>
      <c r="G33" s="13">
        <f t="shared" ca="1" si="0"/>
        <v>41174</v>
      </c>
      <c r="H33" s="7" t="str">
        <f t="shared" ca="1" si="4"/>
        <v>sobota</v>
      </c>
      <c r="I33" s="8">
        <f t="shared" ca="1" si="5"/>
        <v>343</v>
      </c>
      <c r="J33" s="9">
        <f t="shared" ca="1" si="6"/>
        <v>38</v>
      </c>
      <c r="K33" s="6">
        <f t="shared" ca="1" si="1"/>
        <v>26</v>
      </c>
    </row>
    <row r="34" spans="1:11" x14ac:dyDescent="0.25">
      <c r="A34">
        <v>30</v>
      </c>
      <c r="B34" s="2" t="s">
        <v>37</v>
      </c>
      <c r="C34" s="2" t="s">
        <v>38</v>
      </c>
      <c r="D34" s="2" t="s">
        <v>11</v>
      </c>
      <c r="E34" s="5" t="str">
        <f t="shared" si="2"/>
        <v>Kalinová Markéta</v>
      </c>
      <c r="F34" s="5" t="str">
        <f t="shared" si="3"/>
        <v>Markéta, Kalinová, VYR</v>
      </c>
      <c r="G34" s="13">
        <f t="shared" ca="1" si="0"/>
        <v>40493</v>
      </c>
      <c r="H34" s="7" t="str">
        <f t="shared" ca="1" si="4"/>
        <v>čtvrtek</v>
      </c>
      <c r="I34" s="8">
        <f t="shared" ca="1" si="5"/>
        <v>830</v>
      </c>
      <c r="J34" s="9">
        <f t="shared" ca="1" si="6"/>
        <v>29</v>
      </c>
      <c r="K34" s="6">
        <f t="shared" ca="1" si="1"/>
        <v>2</v>
      </c>
    </row>
    <row r="35" spans="1:11" x14ac:dyDescent="0.25">
      <c r="A35">
        <v>31</v>
      </c>
      <c r="B35" s="2" t="s">
        <v>41</v>
      </c>
      <c r="C35" s="2" t="s">
        <v>76</v>
      </c>
      <c r="D35" s="2" t="s">
        <v>11</v>
      </c>
      <c r="E35" s="5" t="str">
        <f t="shared" si="2"/>
        <v>Langmajer Jaroslav</v>
      </c>
      <c r="F35" s="5" t="str">
        <f t="shared" si="3"/>
        <v>Jaroslav, Langmajer, VYR</v>
      </c>
      <c r="G35" s="13">
        <f t="shared" ca="1" si="0"/>
        <v>40149</v>
      </c>
      <c r="H35" s="7" t="str">
        <f t="shared" ca="1" si="4"/>
        <v>středa</v>
      </c>
      <c r="I35" s="8">
        <f t="shared" ca="1" si="5"/>
        <v>1076</v>
      </c>
      <c r="J35" s="9">
        <f t="shared" ca="1" si="6"/>
        <v>22</v>
      </c>
      <c r="K35" s="6">
        <f t="shared" ca="1" si="1"/>
        <v>14</v>
      </c>
    </row>
    <row r="36" spans="1:11" x14ac:dyDescent="0.25">
      <c r="A36">
        <v>32</v>
      </c>
      <c r="B36" s="2" t="s">
        <v>41</v>
      </c>
      <c r="C36" s="2" t="s">
        <v>40</v>
      </c>
      <c r="D36" s="2" t="s">
        <v>11</v>
      </c>
      <c r="E36" s="5" t="str">
        <f t="shared" si="2"/>
        <v>Novák Jaroslav</v>
      </c>
      <c r="F36" s="5" t="str">
        <f t="shared" si="3"/>
        <v>Jaroslav, Novák, VYR</v>
      </c>
      <c r="G36" s="13">
        <f t="shared" ca="1" si="0"/>
        <v>40406</v>
      </c>
      <c r="H36" s="7" t="str">
        <f t="shared" ca="1" si="4"/>
        <v>pondělí</v>
      </c>
      <c r="I36" s="8">
        <f t="shared" ca="1" si="5"/>
        <v>893</v>
      </c>
      <c r="J36" s="9">
        <f t="shared" ca="1" si="6"/>
        <v>27</v>
      </c>
      <c r="K36" s="6">
        <f t="shared" ca="1" si="1"/>
        <v>1</v>
      </c>
    </row>
    <row r="37" spans="1:11" x14ac:dyDescent="0.25">
      <c r="A37">
        <v>33</v>
      </c>
      <c r="B37" s="2" t="s">
        <v>44</v>
      </c>
      <c r="C37" s="2" t="s">
        <v>43</v>
      </c>
      <c r="D37" s="2" t="s">
        <v>11</v>
      </c>
      <c r="E37" s="5" t="str">
        <f t="shared" si="2"/>
        <v>Osika Martin</v>
      </c>
      <c r="F37" s="5" t="str">
        <f t="shared" si="3"/>
        <v>Martin, Osika, VYR</v>
      </c>
      <c r="G37" s="13">
        <f t="shared" ca="1" si="0"/>
        <v>41435</v>
      </c>
      <c r="H37" s="7" t="str">
        <f t="shared" ca="1" si="4"/>
        <v>pondělí</v>
      </c>
      <c r="I37" s="8">
        <f t="shared" ca="1" si="5"/>
        <v>158</v>
      </c>
      <c r="J37" s="9">
        <f t="shared" ca="1" si="6"/>
        <v>40</v>
      </c>
      <c r="K37" s="6">
        <f t="shared" ca="1" si="1"/>
        <v>20</v>
      </c>
    </row>
    <row r="38" spans="1:11" x14ac:dyDescent="0.25">
      <c r="A38">
        <v>34</v>
      </c>
      <c r="B38" s="2" t="s">
        <v>52</v>
      </c>
      <c r="C38" s="2" t="s">
        <v>49</v>
      </c>
      <c r="D38" s="2" t="s">
        <v>11</v>
      </c>
      <c r="E38" s="5" t="str">
        <f t="shared" si="2"/>
        <v>Řeháková Kamila</v>
      </c>
      <c r="F38" s="5" t="str">
        <f t="shared" si="3"/>
        <v>Kamila, Řeháková, VYR</v>
      </c>
      <c r="G38" s="13">
        <f t="shared" ca="1" si="0"/>
        <v>40523</v>
      </c>
      <c r="H38" s="7" t="str">
        <f t="shared" ca="1" si="4"/>
        <v>sobota</v>
      </c>
      <c r="I38" s="8">
        <f t="shared" ca="1" si="5"/>
        <v>808</v>
      </c>
      <c r="J38" s="9">
        <f t="shared" ca="1" si="6"/>
        <v>30</v>
      </c>
      <c r="K38" s="6">
        <f t="shared" ca="1" si="1"/>
        <v>7</v>
      </c>
    </row>
    <row r="39" spans="1:11" x14ac:dyDescent="0.25">
      <c r="A39">
        <v>35</v>
      </c>
      <c r="B39" s="2" t="s">
        <v>44</v>
      </c>
      <c r="C39" s="2" t="s">
        <v>84</v>
      </c>
      <c r="D39" s="2" t="s">
        <v>11</v>
      </c>
      <c r="E39" s="5" t="str">
        <f t="shared" si="2"/>
        <v>Řezníček Martin</v>
      </c>
      <c r="F39" s="5" t="str">
        <f t="shared" si="3"/>
        <v>Martin, Řezníček, VYR</v>
      </c>
      <c r="G39" s="13">
        <f t="shared" ca="1" si="0"/>
        <v>40205</v>
      </c>
      <c r="H39" s="7" t="str">
        <f t="shared" ca="1" si="4"/>
        <v>středa</v>
      </c>
      <c r="I39" s="8">
        <f t="shared" ca="1" si="5"/>
        <v>1036</v>
      </c>
      <c r="J39" s="9">
        <f t="shared" ca="1" si="6"/>
        <v>24</v>
      </c>
      <c r="K39" s="6">
        <f t="shared" ca="1" si="1"/>
        <v>11</v>
      </c>
    </row>
    <row r="40" spans="1:11" x14ac:dyDescent="0.25">
      <c r="A40">
        <v>36</v>
      </c>
      <c r="B40" s="2" t="s">
        <v>64</v>
      </c>
      <c r="C40" s="2" t="s">
        <v>56</v>
      </c>
      <c r="D40" s="2" t="s">
        <v>11</v>
      </c>
      <c r="E40" s="5" t="str">
        <f t="shared" si="2"/>
        <v>Ulrichová Marcela</v>
      </c>
      <c r="F40" s="5" t="str">
        <f t="shared" si="3"/>
        <v>Marcela, Ulrichová, VYR</v>
      </c>
      <c r="G40" s="13">
        <f t="shared" ca="1" si="0"/>
        <v>39146</v>
      </c>
      <c r="H40" s="7" t="str">
        <f t="shared" ca="1" si="4"/>
        <v>pondělí</v>
      </c>
      <c r="I40" s="8">
        <f t="shared" ca="1" si="5"/>
        <v>1793</v>
      </c>
      <c r="J40" s="9">
        <f t="shared" ca="1" si="6"/>
        <v>15</v>
      </c>
      <c r="K40" s="6">
        <f t="shared" ca="1" si="1"/>
        <v>8</v>
      </c>
    </row>
    <row r="41" spans="1:11" x14ac:dyDescent="0.25">
      <c r="A41">
        <v>37</v>
      </c>
      <c r="B41" s="2" t="s">
        <v>65</v>
      </c>
      <c r="C41" s="2" t="s">
        <v>58</v>
      </c>
      <c r="D41" s="2" t="s">
        <v>11</v>
      </c>
      <c r="E41" s="5" t="str">
        <f t="shared" si="2"/>
        <v xml:space="preserve">Wágner Kamil </v>
      </c>
      <c r="F41" s="5" t="str">
        <f t="shared" si="3"/>
        <v>Kamil , Wágner, VYR</v>
      </c>
      <c r="G41" s="13">
        <f t="shared" ca="1" si="0"/>
        <v>37828</v>
      </c>
      <c r="H41" s="7" t="str">
        <f t="shared" ca="1" si="4"/>
        <v>sobota</v>
      </c>
      <c r="I41" s="8">
        <f t="shared" ca="1" si="5"/>
        <v>2733</v>
      </c>
      <c r="J41" s="9">
        <f t="shared" ca="1" si="6"/>
        <v>8</v>
      </c>
      <c r="K41" s="6">
        <f t="shared" ca="1" si="1"/>
        <v>7</v>
      </c>
    </row>
    <row r="42" spans="1:11" x14ac:dyDescent="0.25">
      <c r="A42">
        <v>38</v>
      </c>
      <c r="B42" s="2" t="s">
        <v>25</v>
      </c>
      <c r="C42" s="2" t="s">
        <v>26</v>
      </c>
      <c r="D42" s="2" t="s">
        <v>14</v>
      </c>
      <c r="E42" s="5" t="str">
        <f t="shared" si="2"/>
        <v>Ehermann David</v>
      </c>
      <c r="F42" s="5" t="str">
        <f t="shared" si="3"/>
        <v>David, Ehermann, VYV</v>
      </c>
      <c r="G42" s="13">
        <f t="shared" ca="1" si="0"/>
        <v>39259</v>
      </c>
      <c r="H42" s="7" t="str">
        <f t="shared" ca="1" si="4"/>
        <v>úterý</v>
      </c>
      <c r="I42" s="8">
        <f t="shared" ca="1" si="5"/>
        <v>1712</v>
      </c>
      <c r="J42" s="9">
        <f t="shared" ca="1" si="6"/>
        <v>16</v>
      </c>
      <c r="K42" s="6">
        <f t="shared" ca="1" si="1"/>
        <v>18</v>
      </c>
    </row>
    <row r="43" spans="1:11" x14ac:dyDescent="0.25">
      <c r="A43">
        <v>39</v>
      </c>
      <c r="B43" s="2" t="s">
        <v>78</v>
      </c>
      <c r="C43" s="2" t="s">
        <v>77</v>
      </c>
      <c r="D43" s="2" t="s">
        <v>14</v>
      </c>
      <c r="E43" s="5" t="str">
        <f t="shared" si="2"/>
        <v>Hubáčková Patricie</v>
      </c>
      <c r="F43" s="5" t="str">
        <f t="shared" si="3"/>
        <v>Patricie, Hubáčková, VYV</v>
      </c>
      <c r="G43" s="13">
        <f t="shared" ca="1" si="0"/>
        <v>40968</v>
      </c>
      <c r="H43" s="7" t="str">
        <f t="shared" ca="1" si="4"/>
        <v>středa</v>
      </c>
      <c r="I43" s="8">
        <f t="shared" ca="1" si="5"/>
        <v>491</v>
      </c>
      <c r="J43" s="9">
        <f t="shared" ca="1" si="6"/>
        <v>35</v>
      </c>
      <c r="K43" s="6">
        <f t="shared" ca="1" si="1"/>
        <v>12</v>
      </c>
    </row>
    <row r="44" spans="1:11" x14ac:dyDescent="0.25">
      <c r="A44">
        <v>40</v>
      </c>
      <c r="B44" s="2" t="s">
        <v>21</v>
      </c>
      <c r="C44" s="2" t="s">
        <v>83</v>
      </c>
      <c r="D44" s="2" t="s">
        <v>14</v>
      </c>
      <c r="E44" s="5" t="str">
        <f t="shared" si="2"/>
        <v>Pulec Josef</v>
      </c>
      <c r="F44" s="5" t="str">
        <f t="shared" si="3"/>
        <v>Josef, Pulec, VYV</v>
      </c>
      <c r="G44" s="13">
        <f t="shared" ca="1" si="0"/>
        <v>40892</v>
      </c>
      <c r="H44" s="7" t="str">
        <f t="shared" ca="1" si="4"/>
        <v>čtvrtek</v>
      </c>
      <c r="I44" s="8">
        <f t="shared" ca="1" si="5"/>
        <v>545</v>
      </c>
      <c r="J44" s="9">
        <f t="shared" ca="1" si="6"/>
        <v>33</v>
      </c>
      <c r="K44" s="6">
        <f t="shared" ca="1" si="1"/>
        <v>10</v>
      </c>
    </row>
    <row r="45" spans="1:11" x14ac:dyDescent="0.25">
      <c r="A45">
        <v>41</v>
      </c>
      <c r="B45" s="2" t="s">
        <v>61</v>
      </c>
      <c r="C45" s="2" t="s">
        <v>60</v>
      </c>
      <c r="D45" s="2" t="s">
        <v>14</v>
      </c>
      <c r="E45" s="5" t="str">
        <f t="shared" si="2"/>
        <v>Žába Jaromír</v>
      </c>
      <c r="F45" s="5" t="str">
        <f t="shared" si="3"/>
        <v>Jaromír, Žába, VYV</v>
      </c>
      <c r="G45" s="13">
        <f t="shared" ca="1" si="0"/>
        <v>36834</v>
      </c>
      <c r="H45" s="7" t="str">
        <f t="shared" ca="1" si="4"/>
        <v>sobota</v>
      </c>
      <c r="I45" s="8">
        <f t="shared" ca="1" si="5"/>
        <v>3443</v>
      </c>
      <c r="J45" s="9">
        <f t="shared" ca="1" si="6"/>
        <v>2</v>
      </c>
      <c r="K45" s="6">
        <f t="shared" ca="1" si="1"/>
        <v>19</v>
      </c>
    </row>
    <row r="48" spans="1:11" ht="45.75" customHeight="1" x14ac:dyDescent="0.25">
      <c r="C48" s="3" t="s">
        <v>92</v>
      </c>
      <c r="D48" s="4" t="s">
        <v>90</v>
      </c>
      <c r="E48" s="6" t="s">
        <v>91</v>
      </c>
    </row>
    <row r="49" spans="3:5" ht="39" customHeight="1" x14ac:dyDescent="0.25">
      <c r="C49" s="15"/>
      <c r="D49" s="14" t="e">
        <f>VLOOKUP(MATCH(C49,E5:E45,0),A5:K45,11)</f>
        <v>#N/A</v>
      </c>
      <c r="E49" s="14" t="e">
        <f>RIGHT(VLOOKUP(MATCH(C49,E5:E45,0),A5:K45,4),3)</f>
        <v>#N/A</v>
      </c>
    </row>
  </sheetData>
  <sortState ref="B5:J45">
    <sortCondition ref="D5:D45"/>
    <sortCondition ref="C5:C45"/>
  </sortState>
  <pageMargins left="0.7" right="0.7" top="0.78740157499999996" bottom="0.7874015749999999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Strana 1 z 2 </vt:lpstr>
      <vt:lpstr>Strana 2 z 2</vt:lpstr>
      <vt:lpstr>zaměstnanci - zadání</vt:lpstr>
      <vt:lpstr>zaměstnanci - řešení</vt:lpstr>
    </vt:vector>
  </TitlesOfParts>
  <Company>geogr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geogr</dc:creator>
  <cp:lastModifiedBy>geogr</cp:lastModifiedBy>
  <dcterms:created xsi:type="dcterms:W3CDTF">2014-01-04T16:33:38Z</dcterms:created>
  <dcterms:modified xsi:type="dcterms:W3CDTF">2014-01-15T21:16:40Z</dcterms:modified>
</cp:coreProperties>
</file>