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8475" activeTab="3"/>
  </bookViews>
  <sheets>
    <sheet name="Strana 1 z 2" sheetId="3" r:id="rId1"/>
    <sheet name="Strana 2 z 2" sheetId="4" r:id="rId2"/>
    <sheet name="Rozd+Tříd funkce" sheetId="1" r:id="rId3"/>
    <sheet name="Rozd+Tříd funkce - Řešení" sheetId="2" r:id="rId4"/>
  </sheets>
  <calcPr calcId="145621"/>
</workbook>
</file>

<file path=xl/calcChain.xml><?xml version="1.0" encoding="utf-8"?>
<calcChain xmlns="http://schemas.openxmlformats.org/spreadsheetml/2006/main">
  <c r="E27" i="2" l="1"/>
  <c r="E26" i="2"/>
  <c r="E25" i="2"/>
  <c r="E24" i="2"/>
  <c r="K4" i="2"/>
  <c r="L4" i="2"/>
  <c r="M4" i="2" s="1"/>
  <c r="K5" i="2"/>
  <c r="L5" i="2"/>
  <c r="M5" i="2" s="1"/>
  <c r="K6" i="2"/>
  <c r="L6" i="2"/>
  <c r="M6" i="2" s="1"/>
  <c r="K7" i="2"/>
  <c r="L7" i="2"/>
  <c r="M7" i="2" s="1"/>
  <c r="K8" i="2"/>
  <c r="L8" i="2"/>
  <c r="M8" i="2" s="1"/>
  <c r="K9" i="2"/>
  <c r="L9" i="2"/>
  <c r="M9" i="2" s="1"/>
  <c r="K10" i="2"/>
  <c r="L10" i="2"/>
  <c r="M10" i="2" s="1"/>
  <c r="K11" i="2"/>
  <c r="L11" i="2"/>
  <c r="M11" i="2" s="1"/>
  <c r="K12" i="2"/>
  <c r="L12" i="2"/>
  <c r="M12" i="2" s="1"/>
  <c r="K13" i="2"/>
  <c r="L13" i="2"/>
  <c r="M13" i="2" s="1"/>
  <c r="K14" i="2"/>
  <c r="L14" i="2"/>
  <c r="M14" i="2" s="1"/>
  <c r="K15" i="2"/>
  <c r="L15" i="2"/>
  <c r="M15" i="2" s="1"/>
  <c r="K16" i="2"/>
  <c r="L16" i="2"/>
  <c r="M16" i="2" s="1"/>
  <c r="K17" i="2"/>
  <c r="L17" i="2"/>
  <c r="M17" i="2" s="1"/>
  <c r="K18" i="2"/>
  <c r="L18" i="2"/>
  <c r="M18" i="2" s="1"/>
  <c r="K19" i="2"/>
  <c r="L19" i="2"/>
  <c r="M19" i="2" s="1"/>
  <c r="K20" i="2"/>
  <c r="L20" i="2"/>
  <c r="M20" i="2" s="1"/>
  <c r="L3" i="2"/>
  <c r="M3" i="2" s="1"/>
  <c r="K3" i="2"/>
  <c r="H4" i="2"/>
  <c r="I4" i="2"/>
  <c r="J4" i="2"/>
  <c r="H5" i="2"/>
  <c r="I5" i="2"/>
  <c r="J5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J3" i="2"/>
  <c r="I3" i="2"/>
  <c r="H3" i="2"/>
</calcChain>
</file>

<file path=xl/sharedStrings.xml><?xml version="1.0" encoding="utf-8"?>
<sst xmlns="http://schemas.openxmlformats.org/spreadsheetml/2006/main" count="181" uniqueCount="98">
  <si>
    <t xml:space="preserve">	Jenson</t>
  </si>
  <si>
    <t>Button</t>
  </si>
  <si>
    <t xml:space="preserve">	Sebastian</t>
  </si>
  <si>
    <t>Vettel</t>
  </si>
  <si>
    <t xml:space="preserve">	Lewis</t>
  </si>
  <si>
    <t>Hamilton</t>
  </si>
  <si>
    <t xml:space="preserve">	Mark</t>
  </si>
  <si>
    <t>Webber</t>
  </si>
  <si>
    <t xml:space="preserve">	Fernando</t>
  </si>
  <si>
    <t>Alonso</t>
  </si>
  <si>
    <t xml:space="preserve">	Kamuj</t>
  </si>
  <si>
    <t>Kobajaši</t>
  </si>
  <si>
    <t xml:space="preserve">	Kimi</t>
  </si>
  <si>
    <t>Räikkönen</t>
  </si>
  <si>
    <t xml:space="preserve">	Sergio</t>
  </si>
  <si>
    <t>Pérez</t>
  </si>
  <si>
    <t xml:space="preserve">	Daniel</t>
  </si>
  <si>
    <t>Ricciardo</t>
  </si>
  <si>
    <t xml:space="preserve">	Paul</t>
  </si>
  <si>
    <t xml:space="preserve">	Jean-Éric</t>
  </si>
  <si>
    <t>Vergne</t>
  </si>
  <si>
    <t xml:space="preserve">	Nico</t>
  </si>
  <si>
    <t>Rosberg</t>
  </si>
  <si>
    <t xml:space="preserve">	Pastor</t>
  </si>
  <si>
    <t>Maldonado</t>
  </si>
  <si>
    <t xml:space="preserve">	Timo</t>
  </si>
  <si>
    <t>Glock</t>
  </si>
  <si>
    <t xml:space="preserve">	Charles</t>
  </si>
  <si>
    <t>Pic</t>
  </si>
  <si>
    <t xml:space="preserve">	Bruno</t>
  </si>
  <si>
    <t>Senna</t>
  </si>
  <si>
    <t xml:space="preserve">	Felipe</t>
  </si>
  <si>
    <t>Massa</t>
  </si>
  <si>
    <t>Torro Rosso</t>
  </si>
  <si>
    <t>di Resta</t>
  </si>
  <si>
    <t>Force India</t>
  </si>
  <si>
    <t xml:space="preserve">Mercedes </t>
  </si>
  <si>
    <t>Michael</t>
  </si>
  <si>
    <t xml:space="preserve">Schumacher </t>
  </si>
  <si>
    <t>GP Austrálie</t>
  </si>
  <si>
    <t>GP Číny</t>
  </si>
  <si>
    <t>GP Bahrajnu</t>
  </si>
  <si>
    <t>Poř. Číny</t>
  </si>
  <si>
    <t>Poř.Bahrajnu</t>
  </si>
  <si>
    <t>Pr. Čas</t>
  </si>
  <si>
    <t>Nejrychlejší čas Schumacher</t>
  </si>
  <si>
    <t>Nejpomalejší čas Vettel</t>
  </si>
  <si>
    <t>GP F1</t>
  </si>
  <si>
    <t>jméno</t>
  </si>
  <si>
    <t>příjmení</t>
  </si>
  <si>
    <t>tým</t>
  </si>
  <si>
    <t>nepozván</t>
  </si>
  <si>
    <t>pozván</t>
  </si>
  <si>
    <t>Pozvánka na charitu</t>
  </si>
  <si>
    <t>Poř.Austrálie</t>
  </si>
  <si>
    <t>Celkový čas</t>
  </si>
  <si>
    <t>GP Jihlava - charitativní závod</t>
  </si>
  <si>
    <t xml:space="preserve">5:35:01 a více </t>
  </si>
  <si>
    <t>Počet dílčích časů do 1:40:00</t>
  </si>
  <si>
    <t>Počet časů GP Číny nad 1:50:00</t>
  </si>
  <si>
    <t>Ferrari</t>
  </si>
  <si>
    <t>McLaren</t>
  </si>
  <si>
    <t>Marussia</t>
  </si>
  <si>
    <t>Sauber</t>
  </si>
  <si>
    <t>Williams</t>
  </si>
  <si>
    <t>Lotus</t>
  </si>
  <si>
    <t>Mercedes</t>
  </si>
  <si>
    <t>Red Bull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</si>
  <si>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</si>
  <si>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</si>
  <si>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</si>
  <si>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</si>
  <si>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</si>
  <si>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</si>
  <si>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</si>
  <si>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</si>
  <si>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</si>
  <si>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</si>
  <si>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</si>
  <si>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</si>
  <si>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</si>
  <si>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</si>
  <si>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</si>
  <si>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</si>
  <si>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</si>
  <si>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</si>
  <si>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</si>
  <si>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</si>
  <si>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</si>
  <si>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</si>
  <si>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 xml:space="preserve">Dokument Microsoft Excel </t>
  </si>
  <si>
    <t>VY_32_INOVACE_007.ICT.12</t>
  </si>
  <si>
    <t>Rozdělovací a třídící funkce</t>
  </si>
  <si>
    <t>007.ICT.12</t>
  </si>
  <si>
    <t>25. 04. 2013</t>
  </si>
  <si>
    <t>Když, Rank, CountIF, podmíněné formátování</t>
  </si>
  <si>
    <t>Pracovní list slouží jako procvičení funkcí, které se žáci naučili v předchozí prezentaci.</t>
  </si>
  <si>
    <t xml:space="preserve">123 KB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</si>
</sst>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left" vertical="center" indent="1"/>
    </xf>
    <xf numFmtId="0" fontId="1" fillId="0" borderId="0" xfId="1" applyAlignment="1">
      <alignment horizontal="left" vertical="center" indent="1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Border="1"/>
    <xf numFmtId="21" fontId="0" fillId="0" borderId="1" xfId="0" applyNumberFormat="1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2" borderId="1" xfId="0" applyFill="1" applyBorder="1"/>
    <xf numFmtId="164" fontId="0" fillId="2" borderId="1" xfId="0" applyNumberFormat="1" applyFill="1" applyBorder="1"/>
    <xf numFmtId="2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1" fontId="0" fillId="2" borderId="1" xfId="0" applyNumberFormat="1" applyFill="1" applyBorder="1"/>
    <xf numFmtId="21" fontId="0" fillId="0" borderId="0" xfId="0" applyNumberFormat="1"/>
    <xf numFmtId="21" fontId="0" fillId="0" borderId="1" xfId="0" applyNumberFormat="1" applyBorder="1" applyAlignment="1">
      <alignment horizontal="left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 wrapText="1" inden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20</xdr:row>
      <xdr:rowOff>142875</xdr:rowOff>
    </xdr:from>
    <xdr:to>
      <xdr:col>11</xdr:col>
      <xdr:colOff>409575</xdr:colOff>
      <xdr:row>31</xdr:row>
      <xdr:rowOff>180975</xdr:rowOff>
    </xdr:to>
    <xdr:sp macro="" textlink="">
      <xdr:nvSpPr>
        <xdr:cNvPr id="2" name="TextovéPole 1"/>
        <xdr:cNvSpPr txBox="1"/>
      </xdr:nvSpPr>
      <xdr:spPr>
        <a:xfrm>
          <a:off x="3762375" y="3952875"/>
          <a:ext cx="4276725" cy="21336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Vytvořte</a:t>
          </a:r>
          <a:r>
            <a:rPr lang="cs-CZ" sz="1100" baseline="0"/>
            <a:t> pomocí funkce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pořadí  </a:t>
          </a:r>
          <a:r>
            <a:rPr lang="cs-CZ" sz="1100" baseline="0"/>
            <a:t>jednotlivých závodů do sloupců H, I a J</a:t>
          </a:r>
        </a:p>
        <a:p>
          <a:r>
            <a:rPr lang="cs-CZ" sz="1100" baseline="0"/>
            <a:t>Do sloupce K spočítejte závodníkům průměrné časy za tři ujeté závody.</a:t>
          </a:r>
        </a:p>
        <a:p>
          <a:r>
            <a:rPr lang="cs-CZ" sz="1100" baseline="0"/>
            <a:t>Do sloupce L vypočtěte celkový čas závodníků za tři ujeté závody.</a:t>
          </a:r>
        </a:p>
        <a:p>
          <a:r>
            <a:rPr lang="cs-CZ" sz="1100" baseline="0"/>
            <a:t>Ve sloupci M určtete zda se daný závodník bude účastnit charitatavního závodu v Jihlavě. Kritérium najdete v buňkách M23 až N25.</a:t>
          </a:r>
        </a:p>
        <a:p>
          <a:r>
            <a:rPr lang="cs-CZ" sz="1100" baseline="0"/>
            <a:t>Najděte a vypište pomocí funkce nejrychlejší a nejpomalejší čas zadaných závodníků ze všech závodů. (Buňky E24 a E25.)</a:t>
          </a:r>
        </a:p>
        <a:p>
          <a:r>
            <a:rPr lang="cs-CZ" sz="1100" baseline="0"/>
            <a:t>Vypočítejte pomocí funkce počet všech závodníků, jejichž čas je rychlejší než 1:40:00. (Buňka E26.)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Vypočítejte pomocí funkce počet všech závodníků, jejichž čas byl v GP Číny pomalejší než  1:50:00. (Buňka E27.)</a:t>
          </a:r>
          <a:endParaRPr lang="cs-CZ">
            <a:effectLst/>
          </a:endParaRPr>
        </a:p>
        <a:p>
          <a:endParaRPr lang="cs-CZ" sz="1100" baseline="0"/>
        </a:p>
        <a:p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20</xdr:row>
      <xdr:rowOff>142875</xdr:rowOff>
    </xdr:from>
    <xdr:to>
      <xdr:col>11</xdr:col>
      <xdr:colOff>409575</xdr:colOff>
      <xdr:row>31</xdr:row>
      <xdr:rowOff>180975</xdr:rowOff>
    </xdr:to>
    <xdr:sp macro="" textlink="">
      <xdr:nvSpPr>
        <xdr:cNvPr id="2" name="TextovéPole 1"/>
        <xdr:cNvSpPr txBox="1"/>
      </xdr:nvSpPr>
      <xdr:spPr>
        <a:xfrm>
          <a:off x="3762375" y="3952875"/>
          <a:ext cx="4276725" cy="21336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Vytvořte</a:t>
          </a:r>
          <a:r>
            <a:rPr lang="cs-CZ" sz="1100" baseline="0"/>
            <a:t> pomocí funkce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pořadí  </a:t>
          </a:r>
          <a:r>
            <a:rPr lang="cs-CZ" sz="1100" baseline="0"/>
            <a:t>jednotlivých závodů do sloupců H, I a J</a:t>
          </a:r>
        </a:p>
        <a:p>
          <a:r>
            <a:rPr lang="cs-CZ" sz="1100" baseline="0"/>
            <a:t>Do sloupce K spočítejte závodníkům průměrné časy za tři ujeté závody.</a:t>
          </a:r>
        </a:p>
        <a:p>
          <a:r>
            <a:rPr lang="cs-CZ" sz="1100" baseline="0"/>
            <a:t>Do sloupce L vypočtěte celkový čas závodníků za tři ujeté závody.</a:t>
          </a:r>
        </a:p>
        <a:p>
          <a:r>
            <a:rPr lang="cs-CZ" sz="1100" baseline="0"/>
            <a:t>Ve sloupci M určtete zda se daný závodník bude účastnit charitatavního závodu v Jihlavě. Kritérium najdete v buňkách M23 až N25.</a:t>
          </a:r>
        </a:p>
        <a:p>
          <a:r>
            <a:rPr lang="cs-CZ" sz="1100" baseline="0"/>
            <a:t>Najděte a vypište pomocí funkce nejrychlejší a nejpomalejší čas zadaných závodníků ze všech závodů. (Buňky E24 a E25.)</a:t>
          </a:r>
        </a:p>
        <a:p>
          <a:r>
            <a:rPr lang="cs-CZ" sz="1100" baseline="0"/>
            <a:t>Vypočítejte pomocí funkce počet všech závodníků, jejichž čas je rychlejší než 1:40:00. (Buňka E26.)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Vypočítejte pomocí funkce počet všech závodníků, jejichž čas byl v GP Číny pomalejší než  1:50:00. (Buňka E27.)</a:t>
          </a:r>
          <a:endParaRPr lang="cs-CZ">
            <a:effectLst/>
          </a:endParaRPr>
        </a:p>
        <a:p>
          <a:endParaRPr lang="cs-CZ" sz="1100" baseline="0"/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A4" zoomScale="80" zoomScaleNormal="80" workbookViewId="0">
      <selection activeCell="A13" sqref="A13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165.7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124.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ht="13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31.5" customHeight="1" x14ac:dyDescent="0.25">
      <c r="A5" s="23" t="s">
        <v>68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31.5" customHeight="1" x14ac:dyDescent="0.25">
      <c r="A6" s="23" t="s">
        <v>69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ht="35.2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</row>
    <row r="8" spans="1:10" ht="23.25" customHeight="1" x14ac:dyDescent="0.25">
      <c r="A8" s="21" t="s">
        <v>70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ht="15.75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</row>
    <row r="10" spans="1:10" ht="23.25" customHeight="1" x14ac:dyDescent="0.25">
      <c r="A10" s="21" t="s">
        <v>91</v>
      </c>
      <c r="B10" s="21"/>
      <c r="C10" s="21"/>
      <c r="D10" s="21"/>
      <c r="E10" s="21"/>
      <c r="F10" s="21"/>
      <c r="G10" s="21"/>
      <c r="H10" s="21"/>
      <c r="I10" s="21"/>
      <c r="J10" s="21"/>
    </row>
    <row r="11" spans="1:10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23.25" customHeight="1" x14ac:dyDescent="0.25">
      <c r="A12" s="21" t="s">
        <v>92</v>
      </c>
      <c r="B12" s="21"/>
      <c r="C12" s="21"/>
      <c r="D12" s="21"/>
      <c r="E12" s="21"/>
      <c r="F12" s="21"/>
      <c r="G12" s="21"/>
      <c r="H12" s="21"/>
      <c r="I12" s="21"/>
      <c r="J12" s="21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3" zoomScale="80" zoomScaleNormal="80" workbookViewId="0">
      <selection activeCell="B12" sqref="B12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17" t="s">
        <v>71</v>
      </c>
      <c r="B1" s="18" t="s">
        <v>72</v>
      </c>
    </row>
    <row r="2" spans="1:2" ht="42.75" customHeight="1" x14ac:dyDescent="0.25">
      <c r="A2" s="17" t="s">
        <v>73</v>
      </c>
      <c r="B2" s="18" t="s">
        <v>74</v>
      </c>
    </row>
    <row r="3" spans="1:2" ht="42.75" customHeight="1" x14ac:dyDescent="0.25">
      <c r="A3" s="17" t="s">
        <v>75</v>
      </c>
      <c r="B3" s="18" t="s">
        <v>93</v>
      </c>
    </row>
    <row r="4" spans="1:2" ht="42.75" customHeight="1" x14ac:dyDescent="0.25">
      <c r="A4" s="17" t="s">
        <v>76</v>
      </c>
      <c r="B4" s="18" t="s">
        <v>77</v>
      </c>
    </row>
    <row r="5" spans="1:2" ht="42.75" customHeight="1" x14ac:dyDescent="0.25">
      <c r="A5" s="17" t="s">
        <v>78</v>
      </c>
      <c r="B5" s="18" t="s">
        <v>92</v>
      </c>
    </row>
    <row r="6" spans="1:2" ht="42.75" customHeight="1" x14ac:dyDescent="0.25">
      <c r="A6" s="17" t="s">
        <v>79</v>
      </c>
      <c r="B6" s="18" t="s">
        <v>80</v>
      </c>
    </row>
    <row r="7" spans="1:2" ht="42.75" customHeight="1" x14ac:dyDescent="0.25">
      <c r="A7" s="17" t="s">
        <v>81</v>
      </c>
      <c r="B7" s="18" t="s">
        <v>90</v>
      </c>
    </row>
    <row r="8" spans="1:2" ht="42.75" customHeight="1" x14ac:dyDescent="0.25">
      <c r="A8" s="17" t="s">
        <v>82</v>
      </c>
      <c r="B8" s="18" t="s">
        <v>97</v>
      </c>
    </row>
    <row r="9" spans="1:2" ht="42.75" customHeight="1" x14ac:dyDescent="0.25">
      <c r="A9" s="17" t="s">
        <v>83</v>
      </c>
      <c r="B9" s="18" t="s">
        <v>84</v>
      </c>
    </row>
    <row r="10" spans="1:2" ht="42.75" customHeight="1" x14ac:dyDescent="0.25">
      <c r="A10" s="19" t="s">
        <v>85</v>
      </c>
      <c r="B10" s="18" t="s">
        <v>86</v>
      </c>
    </row>
    <row r="11" spans="1:2" ht="42.75" customHeight="1" x14ac:dyDescent="0.25">
      <c r="A11" s="17" t="s">
        <v>87</v>
      </c>
      <c r="B11" s="20" t="s">
        <v>94</v>
      </c>
    </row>
    <row r="12" spans="1:2" ht="42.75" customHeight="1" x14ac:dyDescent="0.25">
      <c r="A12" s="17" t="s">
        <v>88</v>
      </c>
      <c r="B12" s="20" t="s">
        <v>95</v>
      </c>
    </row>
    <row r="13" spans="1:2" ht="180.75" customHeight="1" x14ac:dyDescent="0.25">
      <c r="A13" s="17" t="s">
        <v>89</v>
      </c>
      <c r="B13" s="18" t="s">
        <v>96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D3" sqref="D3:D20"/>
    </sheetView>
  </sheetViews>
  <sheetFormatPr defaultRowHeight="15" x14ac:dyDescent="0.25"/>
  <cols>
    <col min="1" max="1" width="3.5703125" customWidth="1"/>
    <col min="2" max="2" width="11.140625" customWidth="1"/>
    <col min="3" max="3" width="11.5703125" customWidth="1"/>
    <col min="4" max="4" width="11.28515625" customWidth="1"/>
    <col min="5" max="5" width="11.85546875" customWidth="1"/>
    <col min="6" max="6" width="9.5703125" customWidth="1"/>
    <col min="7" max="7" width="11.42578125" customWidth="1"/>
    <col min="8" max="8" width="12.28515625" customWidth="1"/>
    <col min="9" max="9" width="10.42578125" customWidth="1"/>
    <col min="10" max="10" width="11.85546875" customWidth="1"/>
    <col min="11" max="11" width="9.42578125" customWidth="1"/>
    <col min="12" max="12" width="11" customWidth="1"/>
    <col min="13" max="13" width="27.28515625" customWidth="1"/>
    <col min="14" max="14" width="11.28515625" customWidth="1"/>
    <col min="15" max="15" width="6.140625" customWidth="1"/>
    <col min="16" max="16" width="4.5703125" customWidth="1"/>
    <col min="17" max="17" width="6.42578125" customWidth="1"/>
    <col min="18" max="18" width="6.85546875" customWidth="1"/>
    <col min="19" max="19" width="12.140625" bestFit="1" customWidth="1"/>
  </cols>
  <sheetData>
    <row r="1" spans="1:13" x14ac:dyDescent="0.25">
      <c r="A1" s="1"/>
      <c r="C1" t="s">
        <v>47</v>
      </c>
    </row>
    <row r="2" spans="1:13" x14ac:dyDescent="0.25">
      <c r="A2" s="1"/>
      <c r="B2" s="3" t="s">
        <v>48</v>
      </c>
      <c r="C2" s="3" t="s">
        <v>49</v>
      </c>
      <c r="D2" s="3" t="s">
        <v>50</v>
      </c>
      <c r="E2" s="3" t="s">
        <v>39</v>
      </c>
      <c r="F2" s="3" t="s">
        <v>40</v>
      </c>
      <c r="G2" s="3" t="s">
        <v>41</v>
      </c>
      <c r="H2" s="3" t="s">
        <v>54</v>
      </c>
      <c r="I2" s="3" t="s">
        <v>42</v>
      </c>
      <c r="J2" s="3" t="s">
        <v>43</v>
      </c>
      <c r="K2" s="3" t="s">
        <v>44</v>
      </c>
      <c r="L2" s="3" t="s">
        <v>55</v>
      </c>
      <c r="M2" s="4" t="s">
        <v>56</v>
      </c>
    </row>
    <row r="3" spans="1:13" x14ac:dyDescent="0.25">
      <c r="A3" s="2"/>
      <c r="B3" s="3" t="s">
        <v>8</v>
      </c>
      <c r="C3" s="4" t="s">
        <v>9</v>
      </c>
      <c r="D3" s="3" t="s">
        <v>60</v>
      </c>
      <c r="E3" s="6">
        <v>8.0439814814814811E-2</v>
      </c>
      <c r="F3" s="6">
        <v>7.8483796296296301E-2</v>
      </c>
      <c r="G3" s="6">
        <v>6.682870370370371E-2</v>
      </c>
      <c r="H3" s="10"/>
      <c r="I3" s="10"/>
      <c r="J3" s="10"/>
      <c r="K3" s="10"/>
      <c r="L3" s="11"/>
      <c r="M3" s="10"/>
    </row>
    <row r="4" spans="1:13" x14ac:dyDescent="0.25">
      <c r="B4" s="3" t="s">
        <v>0</v>
      </c>
      <c r="C4" s="4" t="s">
        <v>1</v>
      </c>
      <c r="D4" s="3" t="s">
        <v>61</v>
      </c>
      <c r="E4" s="5">
        <v>6.5393518518518517E-2</v>
      </c>
      <c r="F4" s="6">
        <v>7.0046296296296287E-2</v>
      </c>
      <c r="G4" s="6">
        <v>7.1620370370370376E-2</v>
      </c>
      <c r="H4" s="10"/>
      <c r="I4" s="10"/>
      <c r="J4" s="10"/>
      <c r="K4" s="10"/>
      <c r="L4" s="11"/>
      <c r="M4" s="10"/>
    </row>
    <row r="5" spans="1:13" x14ac:dyDescent="0.25">
      <c r="B5" s="3" t="s">
        <v>18</v>
      </c>
      <c r="C5" s="4" t="s">
        <v>34</v>
      </c>
      <c r="D5" s="3" t="s">
        <v>35</v>
      </c>
      <c r="E5" s="6">
        <v>8.3599537037037042E-2</v>
      </c>
      <c r="F5" s="6">
        <v>8.0798611111111113E-2</v>
      </c>
      <c r="G5" s="6">
        <v>6.682870370370371E-2</v>
      </c>
      <c r="H5" s="10"/>
      <c r="I5" s="10"/>
      <c r="J5" s="10"/>
      <c r="K5" s="10"/>
      <c r="L5" s="11"/>
      <c r="M5" s="10"/>
    </row>
    <row r="6" spans="1:13" x14ac:dyDescent="0.25">
      <c r="B6" s="3" t="s">
        <v>25</v>
      </c>
      <c r="C6" s="4" t="s">
        <v>26</v>
      </c>
      <c r="D6" s="3" t="s">
        <v>62</v>
      </c>
      <c r="E6" s="6">
        <v>0.11828703703703704</v>
      </c>
      <c r="F6" s="6">
        <v>8.1666666666666665E-2</v>
      </c>
      <c r="G6" s="6">
        <v>6.7835648148148145E-2</v>
      </c>
      <c r="H6" s="10"/>
      <c r="I6" s="10"/>
      <c r="J6" s="10"/>
      <c r="K6" s="10"/>
      <c r="L6" s="11"/>
      <c r="M6" s="10"/>
    </row>
    <row r="7" spans="1:13" x14ac:dyDescent="0.25">
      <c r="B7" s="3" t="s">
        <v>4</v>
      </c>
      <c r="C7" s="4" t="s">
        <v>5</v>
      </c>
      <c r="D7" s="3" t="s">
        <v>61</v>
      </c>
      <c r="E7" s="6">
        <v>6.5474537037037039E-2</v>
      </c>
      <c r="F7" s="6">
        <v>7.3877314814814812E-2</v>
      </c>
      <c r="G7" s="6">
        <v>7.0277777777777786E-2</v>
      </c>
      <c r="H7" s="10"/>
      <c r="I7" s="10"/>
      <c r="J7" s="10"/>
      <c r="K7" s="10"/>
      <c r="L7" s="11"/>
      <c r="M7" s="10"/>
    </row>
    <row r="8" spans="1:13" x14ac:dyDescent="0.25">
      <c r="B8" s="3" t="s">
        <v>10</v>
      </c>
      <c r="C8" s="4" t="s">
        <v>11</v>
      </c>
      <c r="D8" s="3" t="s">
        <v>63</v>
      </c>
      <c r="E8" s="6">
        <v>8.262731481481482E-2</v>
      </c>
      <c r="F8" s="6">
        <v>8.3287037037037034E-2</v>
      </c>
      <c r="G8" s="6">
        <v>7.1805555555555553E-2</v>
      </c>
      <c r="H8" s="10"/>
      <c r="I8" s="10"/>
      <c r="J8" s="10"/>
      <c r="K8" s="10"/>
      <c r="L8" s="11"/>
      <c r="M8" s="10"/>
    </row>
    <row r="9" spans="1:13" x14ac:dyDescent="0.25">
      <c r="B9" s="3" t="s">
        <v>23</v>
      </c>
      <c r="C9" s="4" t="s">
        <v>24</v>
      </c>
      <c r="D9" s="3" t="s">
        <v>64</v>
      </c>
      <c r="E9" s="6">
        <v>0.1180787037037037</v>
      </c>
      <c r="F9" s="6">
        <v>8.3125000000000004E-2</v>
      </c>
      <c r="G9" s="6">
        <v>7.4537037037037041E-2</v>
      </c>
      <c r="H9" s="10"/>
      <c r="I9" s="10"/>
      <c r="J9" s="10"/>
      <c r="K9" s="10"/>
      <c r="L9" s="11"/>
      <c r="M9" s="10"/>
    </row>
    <row r="10" spans="1:13" x14ac:dyDescent="0.25">
      <c r="B10" s="3" t="s">
        <v>31</v>
      </c>
      <c r="C10" s="4" t="s">
        <v>32</v>
      </c>
      <c r="D10" s="3" t="s">
        <v>60</v>
      </c>
      <c r="E10" s="6">
        <v>0.10596064814814815</v>
      </c>
      <c r="F10" s="6">
        <v>8.3321759259259262E-2</v>
      </c>
      <c r="G10" s="6">
        <v>7.5451388888888887E-2</v>
      </c>
      <c r="H10" s="10"/>
      <c r="I10" s="10"/>
      <c r="J10" s="10"/>
      <c r="K10" s="10"/>
      <c r="L10" s="11"/>
      <c r="M10" s="10"/>
    </row>
    <row r="11" spans="1:13" x14ac:dyDescent="0.25">
      <c r="B11" s="3" t="s">
        <v>14</v>
      </c>
      <c r="C11" s="4" t="s">
        <v>15</v>
      </c>
      <c r="D11" s="3" t="s">
        <v>63</v>
      </c>
      <c r="E11" s="6">
        <v>8.3564814814814814E-2</v>
      </c>
      <c r="F11" s="6">
        <v>8.2997685185185188E-2</v>
      </c>
      <c r="G11" s="6">
        <v>7.0115740740740742E-2</v>
      </c>
      <c r="H11" s="10"/>
      <c r="I11" s="10"/>
      <c r="J11" s="10"/>
      <c r="K11" s="10"/>
      <c r="L11" s="11"/>
      <c r="M11" s="10"/>
    </row>
    <row r="12" spans="1:13" x14ac:dyDescent="0.25">
      <c r="B12" s="3" t="s">
        <v>27</v>
      </c>
      <c r="C12" s="4" t="s">
        <v>28</v>
      </c>
      <c r="D12" s="3" t="s">
        <v>62</v>
      </c>
      <c r="E12" s="6">
        <v>0.13194444444444445</v>
      </c>
      <c r="F12" s="6">
        <v>8.2650462962962967E-2</v>
      </c>
      <c r="G12" s="6">
        <v>6.9293981481481484E-2</v>
      </c>
      <c r="H12" s="10"/>
      <c r="I12" s="10"/>
      <c r="J12" s="10"/>
      <c r="K12" s="10"/>
      <c r="L12" s="11"/>
      <c r="M12" s="10"/>
    </row>
    <row r="13" spans="1:13" x14ac:dyDescent="0.25">
      <c r="B13" s="3" t="s">
        <v>12</v>
      </c>
      <c r="C13" s="4" t="s">
        <v>13</v>
      </c>
      <c r="D13" s="3" t="s">
        <v>65</v>
      </c>
      <c r="E13" s="6">
        <v>8.3321759259259262E-2</v>
      </c>
      <c r="F13" s="6">
        <v>7.9201388888888891E-2</v>
      </c>
      <c r="G13" s="6">
        <v>6.6134259259259254E-2</v>
      </c>
      <c r="H13" s="10"/>
      <c r="I13" s="10"/>
      <c r="J13" s="10"/>
      <c r="K13" s="10"/>
      <c r="L13" s="11"/>
      <c r="M13" s="10"/>
    </row>
    <row r="14" spans="1:13" x14ac:dyDescent="0.25">
      <c r="B14" s="3" t="s">
        <v>16</v>
      </c>
      <c r="C14" s="4" t="s">
        <v>17</v>
      </c>
      <c r="D14" s="3" t="s">
        <v>33</v>
      </c>
      <c r="E14" s="6">
        <v>8.3587962962962961E-2</v>
      </c>
      <c r="F14" s="6">
        <v>8.4826388888888882E-2</v>
      </c>
      <c r="G14" s="6">
        <v>7.2754629629629627E-2</v>
      </c>
      <c r="H14" s="10"/>
      <c r="I14" s="10"/>
      <c r="J14" s="10"/>
      <c r="K14" s="10"/>
      <c r="L14" s="11"/>
      <c r="M14" s="10"/>
    </row>
    <row r="15" spans="1:13" x14ac:dyDescent="0.25">
      <c r="B15" s="3" t="s">
        <v>21</v>
      </c>
      <c r="C15" s="4" t="s">
        <v>22</v>
      </c>
      <c r="D15" s="3" t="s">
        <v>66</v>
      </c>
      <c r="E15" s="6">
        <v>8.4386574074074072E-2</v>
      </c>
      <c r="F15" s="6">
        <v>6.6967592592592592E-2</v>
      </c>
      <c r="G15" s="6">
        <v>6.6805555555555562E-2</v>
      </c>
      <c r="H15" s="10"/>
      <c r="I15" s="10"/>
      <c r="J15" s="10"/>
      <c r="K15" s="10"/>
      <c r="L15" s="11"/>
      <c r="M15" s="10"/>
    </row>
    <row r="16" spans="1:13" x14ac:dyDescent="0.25">
      <c r="B16" s="3" t="s">
        <v>29</v>
      </c>
      <c r="C16" s="4" t="s">
        <v>30</v>
      </c>
      <c r="D16" s="3" t="s">
        <v>64</v>
      </c>
      <c r="E16" s="6">
        <v>0.14249999999999999</v>
      </c>
      <c r="F16" s="6">
        <v>8.2488425925925923E-2</v>
      </c>
      <c r="G16" s="6">
        <v>6.7962962962962961E-2</v>
      </c>
      <c r="H16" s="10"/>
      <c r="I16" s="10"/>
      <c r="J16" s="10"/>
      <c r="K16" s="10"/>
      <c r="L16" s="11"/>
      <c r="M16" s="10"/>
    </row>
    <row r="17" spans="2:14" x14ac:dyDescent="0.25">
      <c r="B17" s="3" t="s">
        <v>37</v>
      </c>
      <c r="C17" s="4" t="s">
        <v>38</v>
      </c>
      <c r="D17" s="3" t="s">
        <v>36</v>
      </c>
      <c r="E17" s="6">
        <v>0.15648148148148147</v>
      </c>
      <c r="F17" s="6">
        <v>8.2500000000000004E-2</v>
      </c>
      <c r="G17" s="6">
        <v>6.8194444444444446E-2</v>
      </c>
      <c r="H17" s="10"/>
      <c r="I17" s="10"/>
      <c r="J17" s="10"/>
      <c r="K17" s="10"/>
      <c r="L17" s="11"/>
      <c r="M17" s="10"/>
    </row>
    <row r="18" spans="2:14" x14ac:dyDescent="0.25">
      <c r="B18" s="3" t="s">
        <v>19</v>
      </c>
      <c r="C18" s="4" t="s">
        <v>20</v>
      </c>
      <c r="D18" s="3" t="s">
        <v>33</v>
      </c>
      <c r="E18" s="6">
        <v>8.3599537037037042E-2</v>
      </c>
      <c r="F18" s="6">
        <v>8.2905092592592586E-2</v>
      </c>
      <c r="G18" s="6">
        <v>6.9907407407407404E-2</v>
      </c>
      <c r="H18" s="10"/>
      <c r="I18" s="10"/>
      <c r="J18" s="10"/>
      <c r="K18" s="10"/>
      <c r="L18" s="11"/>
      <c r="M18" s="10"/>
    </row>
    <row r="19" spans="2:14" x14ac:dyDescent="0.25">
      <c r="B19" s="3" t="s">
        <v>2</v>
      </c>
      <c r="C19" s="4" t="s">
        <v>3</v>
      </c>
      <c r="D19" s="3" t="s">
        <v>67</v>
      </c>
      <c r="E19" s="6">
        <v>6.5416666666666665E-2</v>
      </c>
      <c r="F19" s="6">
        <v>7.6516203703703697E-2</v>
      </c>
      <c r="G19" s="6">
        <v>6.609953703703704E-2</v>
      </c>
      <c r="H19" s="10"/>
      <c r="I19" s="10"/>
      <c r="J19" s="10"/>
      <c r="K19" s="10"/>
      <c r="L19" s="11"/>
      <c r="M19" s="10"/>
    </row>
    <row r="20" spans="2:14" x14ac:dyDescent="0.25">
      <c r="B20" s="3" t="s">
        <v>6</v>
      </c>
      <c r="C20" s="4" t="s">
        <v>7</v>
      </c>
      <c r="D20" s="3" t="s">
        <v>67</v>
      </c>
      <c r="E20" s="6">
        <v>6.5474537037037039E-2</v>
      </c>
      <c r="F20" s="6">
        <v>7.6006944444444446E-2</v>
      </c>
      <c r="G20" s="6">
        <v>6.6458333333333341E-2</v>
      </c>
      <c r="H20" s="10"/>
      <c r="I20" s="10"/>
      <c r="J20" s="10"/>
      <c r="K20" s="10"/>
      <c r="L20" s="11"/>
      <c r="M20" s="10"/>
    </row>
    <row r="23" spans="2:14" x14ac:dyDescent="0.25">
      <c r="M23" s="3" t="s">
        <v>53</v>
      </c>
      <c r="N23" s="3"/>
    </row>
    <row r="24" spans="2:14" x14ac:dyDescent="0.25">
      <c r="B24" s="7" t="s">
        <v>45</v>
      </c>
      <c r="C24" s="9"/>
      <c r="D24" s="8"/>
      <c r="E24" s="12"/>
      <c r="M24" s="6">
        <v>0.23263888888888887</v>
      </c>
      <c r="N24" s="3" t="s">
        <v>52</v>
      </c>
    </row>
    <row r="25" spans="2:14" x14ac:dyDescent="0.25">
      <c r="B25" s="7" t="s">
        <v>46</v>
      </c>
      <c r="C25" s="9"/>
      <c r="D25" s="8"/>
      <c r="E25" s="12"/>
      <c r="M25" s="3" t="s">
        <v>57</v>
      </c>
      <c r="N25" s="3" t="s">
        <v>51</v>
      </c>
    </row>
    <row r="26" spans="2:14" x14ac:dyDescent="0.25">
      <c r="B26" s="7" t="s">
        <v>58</v>
      </c>
      <c r="C26" s="9"/>
      <c r="D26" s="8"/>
      <c r="E26" s="13"/>
    </row>
    <row r="27" spans="2:14" x14ac:dyDescent="0.25">
      <c r="B27" s="7" t="s">
        <v>59</v>
      </c>
      <c r="C27" s="9"/>
      <c r="D27" s="8"/>
      <c r="E27" s="13"/>
    </row>
  </sheetData>
  <sortState ref="B3:M20">
    <sortCondition ref="C3:C20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/>
  </sheetViews>
  <sheetFormatPr defaultRowHeight="15" x14ac:dyDescent="0.25"/>
  <cols>
    <col min="1" max="1" width="3.5703125" customWidth="1"/>
    <col min="2" max="2" width="11.140625" customWidth="1"/>
    <col min="3" max="3" width="11.5703125" customWidth="1"/>
    <col min="4" max="4" width="11.28515625" customWidth="1"/>
    <col min="5" max="5" width="11.85546875" customWidth="1"/>
    <col min="6" max="6" width="9.5703125" customWidth="1"/>
    <col min="7" max="7" width="11.42578125" customWidth="1"/>
    <col min="8" max="8" width="12.28515625" customWidth="1"/>
    <col min="9" max="9" width="10.42578125" customWidth="1"/>
    <col min="10" max="10" width="11.85546875" customWidth="1"/>
    <col min="11" max="11" width="9.42578125" customWidth="1"/>
    <col min="12" max="12" width="11" customWidth="1"/>
    <col min="13" max="13" width="27.28515625" customWidth="1"/>
    <col min="14" max="14" width="11.28515625" customWidth="1"/>
    <col min="15" max="15" width="6.140625" customWidth="1"/>
    <col min="16" max="16" width="4.5703125" customWidth="1"/>
    <col min="17" max="17" width="6.42578125" customWidth="1"/>
    <col min="18" max="18" width="6.85546875" customWidth="1"/>
    <col min="19" max="19" width="12.140625" bestFit="1" customWidth="1"/>
  </cols>
  <sheetData>
    <row r="1" spans="1:13" x14ac:dyDescent="0.25">
      <c r="A1" s="1"/>
      <c r="C1" t="s">
        <v>47</v>
      </c>
    </row>
    <row r="2" spans="1:13" x14ac:dyDescent="0.25">
      <c r="A2" s="1"/>
      <c r="B2" s="3" t="s">
        <v>48</v>
      </c>
      <c r="C2" s="3" t="s">
        <v>49</v>
      </c>
      <c r="D2" s="3" t="s">
        <v>50</v>
      </c>
      <c r="E2" s="3" t="s">
        <v>39</v>
      </c>
      <c r="F2" s="3" t="s">
        <v>40</v>
      </c>
      <c r="G2" s="3" t="s">
        <v>41</v>
      </c>
      <c r="H2" s="3" t="s">
        <v>54</v>
      </c>
      <c r="I2" s="3" t="s">
        <v>42</v>
      </c>
      <c r="J2" s="3" t="s">
        <v>43</v>
      </c>
      <c r="K2" s="3" t="s">
        <v>44</v>
      </c>
      <c r="L2" s="3" t="s">
        <v>55</v>
      </c>
      <c r="M2" s="4" t="s">
        <v>56</v>
      </c>
    </row>
    <row r="3" spans="1:13" x14ac:dyDescent="0.25">
      <c r="A3" s="2"/>
      <c r="B3" s="3" t="s">
        <v>8</v>
      </c>
      <c r="C3" s="4" t="s">
        <v>9</v>
      </c>
      <c r="D3" s="3" t="s">
        <v>60</v>
      </c>
      <c r="E3" s="6">
        <v>8.0439814814814811E-2</v>
      </c>
      <c r="F3" s="6">
        <v>7.8483796296296301E-2</v>
      </c>
      <c r="G3" s="6">
        <v>6.682870370370371E-2</v>
      </c>
      <c r="H3" s="10">
        <f>RANK(E3,$E$3:$E$20,)</f>
        <v>14</v>
      </c>
      <c r="I3" s="10">
        <f>RANK(F3,$F$3:$F$20,)</f>
        <v>13</v>
      </c>
      <c r="J3" s="10">
        <f>RANK(G3,$G$3:$G$20,)</f>
        <v>13</v>
      </c>
      <c r="K3" s="14">
        <f>AVERAGE(E3:G3)</f>
        <v>7.5250771604938274E-2</v>
      </c>
      <c r="L3" s="11">
        <f>SUM(E3:G3)</f>
        <v>0.22575231481481484</v>
      </c>
      <c r="M3" s="10" t="str">
        <f>IF(L3&lt;=$M$24,"pozván","nepozván")</f>
        <v>pozván</v>
      </c>
    </row>
    <row r="4" spans="1:13" x14ac:dyDescent="0.25">
      <c r="B4" s="3" t="s">
        <v>0</v>
      </c>
      <c r="C4" s="4" t="s">
        <v>1</v>
      </c>
      <c r="D4" s="3" t="s">
        <v>61</v>
      </c>
      <c r="E4" s="5">
        <v>6.5393518518518517E-2</v>
      </c>
      <c r="F4" s="6">
        <v>7.0046296296296287E-2</v>
      </c>
      <c r="G4" s="6">
        <v>7.1620370370370376E-2</v>
      </c>
      <c r="H4" s="10">
        <f t="shared" ref="H4:H20" si="0">RANK(E4,$E$3:$E$20,)</f>
        <v>18</v>
      </c>
      <c r="I4" s="10">
        <f t="shared" ref="I4:I20" si="1">RANK(F4,$F$3:$F$20,)</f>
        <v>17</v>
      </c>
      <c r="J4" s="10">
        <f t="shared" ref="J4:J20" si="2">RANK(G4,$G$3:$G$20,)</f>
        <v>5</v>
      </c>
      <c r="K4" s="14">
        <f t="shared" ref="K4:K20" si="3">AVERAGE(E4:G4)</f>
        <v>6.9020061728395074E-2</v>
      </c>
      <c r="L4" s="11">
        <f t="shared" ref="L4:L20" si="4">SUM(E4:G4)</f>
        <v>0.20706018518518521</v>
      </c>
      <c r="M4" s="10" t="str">
        <f t="shared" ref="M4:M20" si="5">IF(L4&lt;=$M$24,"pozván","nepozván")</f>
        <v>pozván</v>
      </c>
    </row>
    <row r="5" spans="1:13" x14ac:dyDescent="0.25">
      <c r="B5" s="3" t="s">
        <v>18</v>
      </c>
      <c r="C5" s="4" t="s">
        <v>34</v>
      </c>
      <c r="D5" s="3" t="s">
        <v>35</v>
      </c>
      <c r="E5" s="6">
        <v>8.3599537037037042E-2</v>
      </c>
      <c r="F5" s="6">
        <v>8.0798611111111113E-2</v>
      </c>
      <c r="G5" s="6">
        <v>6.682870370370371E-2</v>
      </c>
      <c r="H5" s="10">
        <f t="shared" si="0"/>
        <v>8</v>
      </c>
      <c r="I5" s="10">
        <f t="shared" si="1"/>
        <v>11</v>
      </c>
      <c r="J5" s="10">
        <f t="shared" si="2"/>
        <v>13</v>
      </c>
      <c r="K5" s="14">
        <f t="shared" si="3"/>
        <v>7.7075617283950626E-2</v>
      </c>
      <c r="L5" s="11">
        <f t="shared" si="4"/>
        <v>0.23122685185185188</v>
      </c>
      <c r="M5" s="10" t="str">
        <f t="shared" si="5"/>
        <v>pozván</v>
      </c>
    </row>
    <row r="6" spans="1:13" x14ac:dyDescent="0.25">
      <c r="B6" s="3" t="s">
        <v>25</v>
      </c>
      <c r="C6" s="4" t="s">
        <v>26</v>
      </c>
      <c r="D6" s="3" t="s">
        <v>62</v>
      </c>
      <c r="E6" s="6">
        <v>0.11828703703703704</v>
      </c>
      <c r="F6" s="6">
        <v>8.1666666666666665E-2</v>
      </c>
      <c r="G6" s="6">
        <v>6.7835648148148145E-2</v>
      </c>
      <c r="H6" s="10">
        <f t="shared" si="0"/>
        <v>4</v>
      </c>
      <c r="I6" s="10">
        <f t="shared" si="1"/>
        <v>10</v>
      </c>
      <c r="J6" s="10">
        <f t="shared" si="2"/>
        <v>12</v>
      </c>
      <c r="K6" s="14">
        <f t="shared" si="3"/>
        <v>8.9263117283950602E-2</v>
      </c>
      <c r="L6" s="11">
        <f t="shared" si="4"/>
        <v>0.26778935185185182</v>
      </c>
      <c r="M6" s="10" t="str">
        <f t="shared" si="5"/>
        <v>nepozván</v>
      </c>
    </row>
    <row r="7" spans="1:13" x14ac:dyDescent="0.25">
      <c r="B7" s="3" t="s">
        <v>4</v>
      </c>
      <c r="C7" s="4" t="s">
        <v>5</v>
      </c>
      <c r="D7" s="3" t="s">
        <v>61</v>
      </c>
      <c r="E7" s="6">
        <v>6.5474537037037039E-2</v>
      </c>
      <c r="F7" s="6">
        <v>7.3877314814814812E-2</v>
      </c>
      <c r="G7" s="6">
        <v>7.0277777777777786E-2</v>
      </c>
      <c r="H7" s="10">
        <f t="shared" si="0"/>
        <v>15</v>
      </c>
      <c r="I7" s="10">
        <f t="shared" si="1"/>
        <v>16</v>
      </c>
      <c r="J7" s="10">
        <f t="shared" si="2"/>
        <v>6</v>
      </c>
      <c r="K7" s="14">
        <f t="shared" si="3"/>
        <v>6.9876543209876532E-2</v>
      </c>
      <c r="L7" s="11">
        <f t="shared" si="4"/>
        <v>0.20962962962962961</v>
      </c>
      <c r="M7" s="10" t="str">
        <f t="shared" si="5"/>
        <v>pozván</v>
      </c>
    </row>
    <row r="8" spans="1:13" x14ac:dyDescent="0.25">
      <c r="B8" s="3" t="s">
        <v>10</v>
      </c>
      <c r="C8" s="4" t="s">
        <v>11</v>
      </c>
      <c r="D8" s="3" t="s">
        <v>63</v>
      </c>
      <c r="E8" s="6">
        <v>8.262731481481482E-2</v>
      </c>
      <c r="F8" s="6">
        <v>8.3287037037037034E-2</v>
      </c>
      <c r="G8" s="6">
        <v>7.1805555555555553E-2</v>
      </c>
      <c r="H8" s="10">
        <f t="shared" si="0"/>
        <v>13</v>
      </c>
      <c r="I8" s="10">
        <f t="shared" si="1"/>
        <v>3</v>
      </c>
      <c r="J8" s="10">
        <f t="shared" si="2"/>
        <v>4</v>
      </c>
      <c r="K8" s="14">
        <f t="shared" si="3"/>
        <v>7.923996913580246E-2</v>
      </c>
      <c r="L8" s="11">
        <f t="shared" si="4"/>
        <v>0.23771990740740739</v>
      </c>
      <c r="M8" s="10" t="str">
        <f t="shared" si="5"/>
        <v>nepozván</v>
      </c>
    </row>
    <row r="9" spans="1:13" x14ac:dyDescent="0.25">
      <c r="B9" s="3" t="s">
        <v>23</v>
      </c>
      <c r="C9" s="4" t="s">
        <v>24</v>
      </c>
      <c r="D9" s="3" t="s">
        <v>64</v>
      </c>
      <c r="E9" s="6">
        <v>0.1180787037037037</v>
      </c>
      <c r="F9" s="6">
        <v>8.3125000000000004E-2</v>
      </c>
      <c r="G9" s="6">
        <v>7.4537037037037041E-2</v>
      </c>
      <c r="H9" s="10">
        <f t="shared" si="0"/>
        <v>5</v>
      </c>
      <c r="I9" s="10">
        <f t="shared" si="1"/>
        <v>4</v>
      </c>
      <c r="J9" s="10">
        <f t="shared" si="2"/>
        <v>2</v>
      </c>
      <c r="K9" s="14">
        <f t="shared" si="3"/>
        <v>9.1913580246913582E-2</v>
      </c>
      <c r="L9" s="11">
        <f t="shared" si="4"/>
        <v>0.27574074074074073</v>
      </c>
      <c r="M9" s="10" t="str">
        <f t="shared" si="5"/>
        <v>nepozván</v>
      </c>
    </row>
    <row r="10" spans="1:13" x14ac:dyDescent="0.25">
      <c r="B10" s="3" t="s">
        <v>31</v>
      </c>
      <c r="C10" s="4" t="s">
        <v>32</v>
      </c>
      <c r="D10" s="3" t="s">
        <v>60</v>
      </c>
      <c r="E10" s="6">
        <v>0.10596064814814815</v>
      </c>
      <c r="F10" s="6">
        <v>8.3321759259259262E-2</v>
      </c>
      <c r="G10" s="6">
        <v>7.5451388888888887E-2</v>
      </c>
      <c r="H10" s="10">
        <f t="shared" si="0"/>
        <v>6</v>
      </c>
      <c r="I10" s="10">
        <f t="shared" si="1"/>
        <v>2</v>
      </c>
      <c r="J10" s="10">
        <f t="shared" si="2"/>
        <v>1</v>
      </c>
      <c r="K10" s="14">
        <f t="shared" si="3"/>
        <v>8.8244598765432114E-2</v>
      </c>
      <c r="L10" s="11">
        <f t="shared" si="4"/>
        <v>0.26473379629629634</v>
      </c>
      <c r="M10" s="10" t="str">
        <f t="shared" si="5"/>
        <v>nepozván</v>
      </c>
    </row>
    <row r="11" spans="1:13" x14ac:dyDescent="0.25">
      <c r="B11" s="3" t="s">
        <v>14</v>
      </c>
      <c r="C11" s="4" t="s">
        <v>15</v>
      </c>
      <c r="D11" s="3" t="s">
        <v>63</v>
      </c>
      <c r="E11" s="6">
        <v>8.3564814814814814E-2</v>
      </c>
      <c r="F11" s="6">
        <v>8.2997685185185188E-2</v>
      </c>
      <c r="G11" s="6">
        <v>7.0115740740740742E-2</v>
      </c>
      <c r="H11" s="10">
        <f t="shared" si="0"/>
        <v>11</v>
      </c>
      <c r="I11" s="10">
        <f t="shared" si="1"/>
        <v>5</v>
      </c>
      <c r="J11" s="10">
        <f t="shared" si="2"/>
        <v>7</v>
      </c>
      <c r="K11" s="14">
        <f t="shared" si="3"/>
        <v>7.8892746913580239E-2</v>
      </c>
      <c r="L11" s="11">
        <f t="shared" si="4"/>
        <v>0.23667824074074073</v>
      </c>
      <c r="M11" s="10" t="str">
        <f t="shared" si="5"/>
        <v>nepozván</v>
      </c>
    </row>
    <row r="12" spans="1:13" x14ac:dyDescent="0.25">
      <c r="B12" s="3" t="s">
        <v>27</v>
      </c>
      <c r="C12" s="4" t="s">
        <v>28</v>
      </c>
      <c r="D12" s="3" t="s">
        <v>62</v>
      </c>
      <c r="E12" s="6">
        <v>0.13194444444444445</v>
      </c>
      <c r="F12" s="6">
        <v>8.2650462962962967E-2</v>
      </c>
      <c r="G12" s="6">
        <v>6.9293981481481484E-2</v>
      </c>
      <c r="H12" s="10">
        <f t="shared" si="0"/>
        <v>3</v>
      </c>
      <c r="I12" s="10">
        <f t="shared" si="1"/>
        <v>7</v>
      </c>
      <c r="J12" s="10">
        <f t="shared" si="2"/>
        <v>9</v>
      </c>
      <c r="K12" s="14">
        <f t="shared" si="3"/>
        <v>9.4629629629629633E-2</v>
      </c>
      <c r="L12" s="11">
        <f t="shared" si="4"/>
        <v>0.28388888888888891</v>
      </c>
      <c r="M12" s="10" t="str">
        <f t="shared" si="5"/>
        <v>nepozván</v>
      </c>
    </row>
    <row r="13" spans="1:13" x14ac:dyDescent="0.25">
      <c r="B13" s="3" t="s">
        <v>12</v>
      </c>
      <c r="C13" s="4" t="s">
        <v>13</v>
      </c>
      <c r="D13" s="3" t="s">
        <v>65</v>
      </c>
      <c r="E13" s="6">
        <v>8.3321759259259262E-2</v>
      </c>
      <c r="F13" s="6">
        <v>7.9201388888888891E-2</v>
      </c>
      <c r="G13" s="6">
        <v>6.6134259259259254E-2</v>
      </c>
      <c r="H13" s="10">
        <f t="shared" si="0"/>
        <v>12</v>
      </c>
      <c r="I13" s="10">
        <f t="shared" si="1"/>
        <v>12</v>
      </c>
      <c r="J13" s="10">
        <f t="shared" si="2"/>
        <v>17</v>
      </c>
      <c r="K13" s="14">
        <f t="shared" si="3"/>
        <v>7.621913580246914E-2</v>
      </c>
      <c r="L13" s="11">
        <f t="shared" si="4"/>
        <v>0.22865740740740742</v>
      </c>
      <c r="M13" s="10" t="str">
        <f t="shared" si="5"/>
        <v>pozván</v>
      </c>
    </row>
    <row r="14" spans="1:13" x14ac:dyDescent="0.25">
      <c r="B14" s="3" t="s">
        <v>16</v>
      </c>
      <c r="C14" s="4" t="s">
        <v>17</v>
      </c>
      <c r="D14" s="3" t="s">
        <v>33</v>
      </c>
      <c r="E14" s="6">
        <v>8.3587962962962961E-2</v>
      </c>
      <c r="F14" s="6">
        <v>8.4826388888888882E-2</v>
      </c>
      <c r="G14" s="6">
        <v>7.2754629629629627E-2</v>
      </c>
      <c r="H14" s="10">
        <f t="shared" si="0"/>
        <v>10</v>
      </c>
      <c r="I14" s="10">
        <f t="shared" si="1"/>
        <v>1</v>
      </c>
      <c r="J14" s="10">
        <f t="shared" si="2"/>
        <v>3</v>
      </c>
      <c r="K14" s="14">
        <f t="shared" si="3"/>
        <v>8.0389660493827161E-2</v>
      </c>
      <c r="L14" s="11">
        <f t="shared" si="4"/>
        <v>0.24116898148148147</v>
      </c>
      <c r="M14" s="10" t="str">
        <f t="shared" si="5"/>
        <v>nepozván</v>
      </c>
    </row>
    <row r="15" spans="1:13" x14ac:dyDescent="0.25">
      <c r="B15" s="3" t="s">
        <v>21</v>
      </c>
      <c r="C15" s="4" t="s">
        <v>22</v>
      </c>
      <c r="D15" s="3" t="s">
        <v>66</v>
      </c>
      <c r="E15" s="6">
        <v>8.4386574074074072E-2</v>
      </c>
      <c r="F15" s="6">
        <v>6.6967592592592592E-2</v>
      </c>
      <c r="G15" s="6">
        <v>6.6805555555555562E-2</v>
      </c>
      <c r="H15" s="10">
        <f t="shared" si="0"/>
        <v>7</v>
      </c>
      <c r="I15" s="10">
        <f t="shared" si="1"/>
        <v>18</v>
      </c>
      <c r="J15" s="10">
        <f t="shared" si="2"/>
        <v>15</v>
      </c>
      <c r="K15" s="14">
        <f t="shared" si="3"/>
        <v>7.2719907407407414E-2</v>
      </c>
      <c r="L15" s="11">
        <f t="shared" si="4"/>
        <v>0.21815972222222224</v>
      </c>
      <c r="M15" s="10" t="str">
        <f t="shared" si="5"/>
        <v>pozván</v>
      </c>
    </row>
    <row r="16" spans="1:13" x14ac:dyDescent="0.25">
      <c r="B16" s="3" t="s">
        <v>29</v>
      </c>
      <c r="C16" s="4" t="s">
        <v>30</v>
      </c>
      <c r="D16" s="3" t="s">
        <v>64</v>
      </c>
      <c r="E16" s="6">
        <v>0.14249999999999999</v>
      </c>
      <c r="F16" s="6">
        <v>8.2488425925925923E-2</v>
      </c>
      <c r="G16" s="6">
        <v>6.7962962962962961E-2</v>
      </c>
      <c r="H16" s="10">
        <f t="shared" si="0"/>
        <v>2</v>
      </c>
      <c r="I16" s="10">
        <f t="shared" si="1"/>
        <v>9</v>
      </c>
      <c r="J16" s="10">
        <f t="shared" si="2"/>
        <v>11</v>
      </c>
      <c r="K16" s="14">
        <f t="shared" si="3"/>
        <v>9.7650462962962967E-2</v>
      </c>
      <c r="L16" s="11">
        <f t="shared" si="4"/>
        <v>0.29295138888888889</v>
      </c>
      <c r="M16" s="10" t="str">
        <f t="shared" si="5"/>
        <v>nepozván</v>
      </c>
    </row>
    <row r="17" spans="2:14" x14ac:dyDescent="0.25">
      <c r="B17" s="3" t="s">
        <v>37</v>
      </c>
      <c r="C17" s="4" t="s">
        <v>38</v>
      </c>
      <c r="D17" s="3" t="s">
        <v>36</v>
      </c>
      <c r="E17" s="6">
        <v>0.15648148148148147</v>
      </c>
      <c r="F17" s="6">
        <v>8.2500000000000004E-2</v>
      </c>
      <c r="G17" s="6">
        <v>6.8194444444444446E-2</v>
      </c>
      <c r="H17" s="10">
        <f t="shared" si="0"/>
        <v>1</v>
      </c>
      <c r="I17" s="10">
        <f t="shared" si="1"/>
        <v>8</v>
      </c>
      <c r="J17" s="10">
        <f t="shared" si="2"/>
        <v>10</v>
      </c>
      <c r="K17" s="14">
        <f t="shared" si="3"/>
        <v>0.10239197530864197</v>
      </c>
      <c r="L17" s="11">
        <f t="shared" si="4"/>
        <v>0.30717592592592591</v>
      </c>
      <c r="M17" s="10" t="str">
        <f t="shared" si="5"/>
        <v>nepozván</v>
      </c>
    </row>
    <row r="18" spans="2:14" x14ac:dyDescent="0.25">
      <c r="B18" s="3" t="s">
        <v>19</v>
      </c>
      <c r="C18" s="4" t="s">
        <v>20</v>
      </c>
      <c r="D18" s="3" t="s">
        <v>33</v>
      </c>
      <c r="E18" s="6">
        <v>8.3599537037037042E-2</v>
      </c>
      <c r="F18" s="6">
        <v>8.2905092592592586E-2</v>
      </c>
      <c r="G18" s="6">
        <v>6.9907407407407404E-2</v>
      </c>
      <c r="H18" s="10">
        <f t="shared" si="0"/>
        <v>8</v>
      </c>
      <c r="I18" s="10">
        <f t="shared" si="1"/>
        <v>6</v>
      </c>
      <c r="J18" s="10">
        <f t="shared" si="2"/>
        <v>8</v>
      </c>
      <c r="K18" s="14">
        <f t="shared" si="3"/>
        <v>7.880401234567902E-2</v>
      </c>
      <c r="L18" s="11">
        <f t="shared" si="4"/>
        <v>0.23641203703703706</v>
      </c>
      <c r="M18" s="10" t="str">
        <f t="shared" si="5"/>
        <v>nepozván</v>
      </c>
    </row>
    <row r="19" spans="2:14" x14ac:dyDescent="0.25">
      <c r="B19" s="3" t="s">
        <v>2</v>
      </c>
      <c r="C19" s="4" t="s">
        <v>3</v>
      </c>
      <c r="D19" s="3" t="s">
        <v>67</v>
      </c>
      <c r="E19" s="6">
        <v>6.5416666666666665E-2</v>
      </c>
      <c r="F19" s="6">
        <v>7.6516203703703697E-2</v>
      </c>
      <c r="G19" s="6">
        <v>6.609953703703704E-2</v>
      </c>
      <c r="H19" s="10">
        <f t="shared" si="0"/>
        <v>17</v>
      </c>
      <c r="I19" s="10">
        <f t="shared" si="1"/>
        <v>14</v>
      </c>
      <c r="J19" s="10">
        <f t="shared" si="2"/>
        <v>18</v>
      </c>
      <c r="K19" s="14">
        <f t="shared" si="3"/>
        <v>6.9344135802469134E-2</v>
      </c>
      <c r="L19" s="11">
        <f t="shared" si="4"/>
        <v>0.20803240740740742</v>
      </c>
      <c r="M19" s="10" t="str">
        <f t="shared" si="5"/>
        <v>pozván</v>
      </c>
    </row>
    <row r="20" spans="2:14" x14ac:dyDescent="0.25">
      <c r="B20" s="3" t="s">
        <v>6</v>
      </c>
      <c r="C20" s="4" t="s">
        <v>7</v>
      </c>
      <c r="D20" s="3" t="s">
        <v>67</v>
      </c>
      <c r="E20" s="6">
        <v>6.5474537037037039E-2</v>
      </c>
      <c r="F20" s="6">
        <v>7.6006944444444446E-2</v>
      </c>
      <c r="G20" s="6">
        <v>6.6458333333333341E-2</v>
      </c>
      <c r="H20" s="10">
        <f t="shared" si="0"/>
        <v>15</v>
      </c>
      <c r="I20" s="10">
        <f t="shared" si="1"/>
        <v>15</v>
      </c>
      <c r="J20" s="10">
        <f t="shared" si="2"/>
        <v>16</v>
      </c>
      <c r="K20" s="14">
        <f t="shared" si="3"/>
        <v>6.9313271604938276E-2</v>
      </c>
      <c r="L20" s="11">
        <f t="shared" si="4"/>
        <v>0.20793981481481483</v>
      </c>
      <c r="M20" s="10" t="str">
        <f t="shared" si="5"/>
        <v>pozván</v>
      </c>
    </row>
    <row r="23" spans="2:14" x14ac:dyDescent="0.25">
      <c r="M23" s="3" t="s">
        <v>53</v>
      </c>
      <c r="N23" s="3"/>
    </row>
    <row r="24" spans="2:14" x14ac:dyDescent="0.25">
      <c r="B24" s="7" t="s">
        <v>45</v>
      </c>
      <c r="C24" s="9"/>
      <c r="D24" s="8"/>
      <c r="E24" s="12">
        <f>MIN(E17:G17)</f>
        <v>6.8194444444444446E-2</v>
      </c>
      <c r="M24" s="16">
        <v>0.23263888888888887</v>
      </c>
      <c r="N24" s="3" t="s">
        <v>52</v>
      </c>
    </row>
    <row r="25" spans="2:14" x14ac:dyDescent="0.25">
      <c r="B25" s="7" t="s">
        <v>46</v>
      </c>
      <c r="C25" s="9"/>
      <c r="D25" s="8"/>
      <c r="E25" s="12">
        <f>MAX(E19:G19)</f>
        <v>7.6516203703703697E-2</v>
      </c>
      <c r="M25" s="3" t="s">
        <v>57</v>
      </c>
      <c r="N25" s="3" t="s">
        <v>51</v>
      </c>
    </row>
    <row r="26" spans="2:14" x14ac:dyDescent="0.25">
      <c r="B26" s="7" t="s">
        <v>58</v>
      </c>
      <c r="C26" s="9"/>
      <c r="D26" s="8"/>
      <c r="E26" s="13">
        <f>COUNTIF(E3:G20,"&lt;1:40:00")</f>
        <v>15</v>
      </c>
    </row>
    <row r="27" spans="2:14" x14ac:dyDescent="0.25">
      <c r="B27" s="7" t="s">
        <v>59</v>
      </c>
      <c r="C27" s="9"/>
      <c r="D27" s="8"/>
      <c r="E27" s="13">
        <f>COUNTIF(F3:F20,"&gt;1:50:00")</f>
        <v>14</v>
      </c>
      <c r="M27" s="15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</vt:lpstr>
      <vt:lpstr>Strana 2 z 2</vt:lpstr>
      <vt:lpstr>Rozd+Tříd funkce</vt:lpstr>
      <vt:lpstr>Rozd+Tříd funkce - Řešení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Sedlák</dc:creator>
  <cp:lastModifiedBy>David Sedlák</cp:lastModifiedBy>
  <dcterms:created xsi:type="dcterms:W3CDTF">2013-01-20T21:48:13Z</dcterms:created>
  <dcterms:modified xsi:type="dcterms:W3CDTF">2014-02-03T16:47:18Z</dcterms:modified>
</cp:coreProperties>
</file>