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19035" windowHeight="11760" tabRatio="747" firstSheet="1" activeTab="5"/>
  </bookViews>
  <sheets>
    <sheet name="Strana 1 z 2" sheetId="11" r:id="rId1"/>
    <sheet name="Strana 2 z 2" sheetId="12" r:id="rId2"/>
    <sheet name="Dovoz aut - zad" sheetId="7" r:id="rId3"/>
    <sheet name="Kraje - zad" sheetId="8" r:id="rId4"/>
    <sheet name="Země EU - zad" sheetId="9" r:id="rId5"/>
    <sheet name="Lineární funkce - zad" sheetId="10" r:id="rId6"/>
    <sheet name="Dovoz aut" sheetId="2" r:id="rId7"/>
    <sheet name="Kraje" sheetId="4" r:id="rId8"/>
    <sheet name="Země EU" sheetId="5" r:id="rId9"/>
    <sheet name="Lineární funkce" sheetId="3" r:id="rId10"/>
  </sheets>
  <calcPr calcId="125725"/>
</workbook>
</file>

<file path=xl/calcChain.xml><?xml version="1.0" encoding="utf-8"?>
<calcChain xmlns="http://schemas.openxmlformats.org/spreadsheetml/2006/main">
  <c r="N10" i="10"/>
  <c r="M10"/>
  <c r="L10"/>
  <c r="K10"/>
  <c r="J10"/>
  <c r="I10"/>
  <c r="H10"/>
  <c r="G10"/>
  <c r="F10"/>
  <c r="E10"/>
  <c r="D10"/>
  <c r="C10"/>
  <c r="N5"/>
  <c r="M5"/>
  <c r="L5"/>
  <c r="K5"/>
  <c r="J5"/>
  <c r="I5"/>
  <c r="H5"/>
  <c r="G5"/>
  <c r="F5"/>
  <c r="E5"/>
  <c r="D5"/>
  <c r="C5"/>
  <c r="I14" i="9"/>
  <c r="I13"/>
  <c r="I12"/>
  <c r="I11"/>
  <c r="I10"/>
  <c r="I9"/>
  <c r="I8"/>
  <c r="I7"/>
  <c r="G13" i="8"/>
  <c r="F13"/>
  <c r="E13"/>
  <c r="D13"/>
  <c r="C13"/>
  <c r="B13"/>
  <c r="G12"/>
  <c r="F12"/>
  <c r="E12"/>
  <c r="D12"/>
  <c r="C12"/>
  <c r="B12"/>
  <c r="C13" i="7"/>
  <c r="C12"/>
  <c r="C10"/>
  <c r="D9"/>
  <c r="D8"/>
  <c r="D7"/>
  <c r="D6"/>
  <c r="D5"/>
  <c r="D4"/>
  <c r="I8" i="5"/>
  <c r="I9"/>
  <c r="I10"/>
  <c r="I11"/>
  <c r="I12"/>
  <c r="I13"/>
  <c r="I14"/>
  <c r="I7"/>
  <c r="D10" i="3"/>
  <c r="E10"/>
  <c r="F10"/>
  <c r="G10"/>
  <c r="H10"/>
  <c r="I10"/>
  <c r="J10"/>
  <c r="K10"/>
  <c r="L10"/>
  <c r="M10"/>
  <c r="N10"/>
  <c r="C10"/>
  <c r="D5"/>
  <c r="E5"/>
  <c r="F5"/>
  <c r="G5"/>
  <c r="H5"/>
  <c r="I5"/>
  <c r="J5"/>
  <c r="K5"/>
  <c r="L5"/>
  <c r="M5"/>
  <c r="N5"/>
  <c r="C5"/>
  <c r="C12" i="4"/>
  <c r="D12"/>
  <c r="E12"/>
  <c r="F12"/>
  <c r="G12"/>
  <c r="C13"/>
  <c r="D13"/>
  <c r="E13"/>
  <c r="F13"/>
  <c r="G13"/>
  <c r="B13"/>
  <c r="B12"/>
  <c r="C13" i="2" l="1"/>
  <c r="C12" s="1"/>
  <c r="D5"/>
  <c r="D6"/>
  <c r="D7"/>
  <c r="D8"/>
  <c r="D9"/>
  <c r="D4"/>
  <c r="C10"/>
</calcChain>
</file>

<file path=xl/sharedStrings.xml><?xml version="1.0" encoding="utf-8"?>
<sst xmlns="http://schemas.openxmlformats.org/spreadsheetml/2006/main" count="141" uniqueCount="81">
  <si>
    <t>Dovoz aut v roce 2003</t>
  </si>
  <si>
    <t>Země</t>
  </si>
  <si>
    <t>Francie</t>
  </si>
  <si>
    <t>Itálie</t>
  </si>
  <si>
    <t>Japonsko</t>
  </si>
  <si>
    <t>Jižní Korea</t>
  </si>
  <si>
    <t>Německo</t>
  </si>
  <si>
    <t>Španělsko</t>
  </si>
  <si>
    <t>Celkem</t>
  </si>
  <si>
    <t>Největší dovozce:</t>
  </si>
  <si>
    <t>Počet aut:</t>
  </si>
  <si>
    <t>Počet dovezených aut</t>
  </si>
  <si>
    <t>Pořadí</t>
  </si>
  <si>
    <t>Vytvořte graf jednotlivých dovozců dle počtu</t>
  </si>
  <si>
    <t>Dopravní nehody ve vybraných okresech</t>
  </si>
  <si>
    <t>Průměrné hodnoty v letech 1998 - 2003</t>
  </si>
  <si>
    <t>Praha</t>
  </si>
  <si>
    <t>České Budějovice</t>
  </si>
  <si>
    <t>Plzeň - město</t>
  </si>
  <si>
    <t>Ústí nad Labem</t>
  </si>
  <si>
    <t>Brno - město</t>
  </si>
  <si>
    <t>Ostrava - město</t>
  </si>
  <si>
    <t>Průměr</t>
  </si>
  <si>
    <t xml:space="preserve">Celkový počet </t>
  </si>
  <si>
    <r>
      <t>Spočítejte, kolik žije lidí na jednom km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 xml:space="preserve"> (v jednotkách) v jednotlivých zemích, zaokrouhlete na 3 desetinná místa</t>
    </r>
  </si>
  <si>
    <t>Vytvořte graf ze sloupců Země a rozlohy</t>
  </si>
  <si>
    <t>vstup</t>
  </si>
  <si>
    <t>obyvatel   (mil., 2008)</t>
  </si>
  <si>
    <r>
      <t>rozloha (km</t>
    </r>
    <r>
      <rPr>
        <b/>
        <vertAlign val="superscript"/>
        <sz val="11"/>
        <color theme="1"/>
        <rFont val="Calibri"/>
        <family val="2"/>
        <charset val="238"/>
        <scheme val="minor"/>
      </rPr>
      <t>2</t>
    </r>
    <r>
      <rPr>
        <b/>
        <sz val="11"/>
        <color theme="1"/>
        <rFont val="Calibri"/>
        <family val="2"/>
        <charset val="238"/>
        <scheme val="minor"/>
      </rPr>
      <t>)</t>
    </r>
  </si>
  <si>
    <t>HDP na hlavu (USD, 2008)</t>
  </si>
  <si>
    <t>Křesel v EP (od 2009)</t>
  </si>
  <si>
    <t>Hlasů v Radě EU</t>
  </si>
  <si>
    <t>Počet lidí na km2</t>
  </si>
  <si>
    <t xml:space="preserve">Česko </t>
  </si>
  <si>
    <t xml:space="preserve">Estonsko </t>
  </si>
  <si>
    <t xml:space="preserve">Francie € </t>
  </si>
  <si>
    <t xml:space="preserve">Itálie € </t>
  </si>
  <si>
    <t xml:space="preserve">Německo € </t>
  </si>
  <si>
    <t xml:space="preserve">Nizozemsko € </t>
  </si>
  <si>
    <t xml:space="preserve">Slovensko € </t>
  </si>
  <si>
    <t xml:space="preserve">Spojené království </t>
  </si>
  <si>
    <t xml:space="preserve">EU celkem </t>
  </si>
  <si>
    <t>Spočítejte celkovou rozlohu vybraných zemí EU</t>
  </si>
  <si>
    <t>Seřaďte země podle počtu obyvatel od největšího po nejmenší</t>
  </si>
  <si>
    <t>Lineární funkce úplná</t>
  </si>
  <si>
    <t>y=-3x+7</t>
  </si>
  <si>
    <t>x</t>
  </si>
  <si>
    <t>y=7x+3</t>
  </si>
  <si>
    <t>Vytvořte graf nehod v jednotlivých městech dle jednotlivých let</t>
  </si>
  <si>
    <t>Vytvořte grafy jednotlivých funkcí</t>
  </si>
  <si>
    <t>Pardubice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</si>
  <si>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</si>
  <si>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</si>
  <si>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</si>
  <si>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</si>
  <si>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</si>
  <si>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</si>
  <si>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</si>
  <si>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</si>
  <si>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</si>
  <si>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</si>
  <si>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</si>
  <si>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</si>
  <si>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David Sedlák</t>
  </si>
  <si>
    <t>Formát: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</si>
  <si>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</si>
  <si>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</si>
  <si>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</si>
  <si>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</si>
  <si>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BY, CC BY-SA </t>
  </si>
  <si>
    <t>Datum vytvoření:</t>
  </si>
  <si>
    <t>Klíčová slova:</t>
  </si>
  <si>
    <t>Anotace:</t>
  </si>
  <si>
    <t>Dokument Microsoft Excel</t>
  </si>
  <si>
    <t>VY_32_INOVACE_008.ICT.12</t>
  </si>
  <si>
    <t>Grafy</t>
  </si>
  <si>
    <t>008.ICT.12</t>
  </si>
  <si>
    <t>03. 05. 2013</t>
  </si>
  <si>
    <t>Sloupcový, Výsečový, Spojnicový, Bodový graf</t>
  </si>
  <si>
    <t>Pracovní list naučí žáky jaké se používají nejčastější grafy. Dále se naučí jaké grafy a kdy používat.</t>
  </si>
  <si>
    <t xml:space="preserve">145 KB 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</si>
</sst>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2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Helv"/>
    </font>
    <font>
      <sz val="10"/>
      <name val="Helv"/>
      <charset val="238"/>
    </font>
    <font>
      <b/>
      <i/>
      <sz val="9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  <font>
      <b/>
      <i/>
      <sz val="16"/>
      <name val="Arial CE"/>
      <family val="2"/>
      <charset val="238"/>
    </font>
    <font>
      <sz val="9"/>
      <name val="Arial CE"/>
      <family val="2"/>
      <charset val="238"/>
    </font>
    <font>
      <b/>
      <sz val="8"/>
      <name val="Arial CE"/>
      <family val="2"/>
      <charset val="238"/>
    </font>
    <font>
      <b/>
      <sz val="10"/>
      <color indexed="18"/>
      <name val="Arial CE"/>
      <family val="2"/>
      <charset val="238"/>
    </font>
    <font>
      <b/>
      <i/>
      <sz val="9"/>
      <color indexed="9"/>
      <name val="Arial CE"/>
      <family val="2"/>
      <charset val="238"/>
    </font>
    <font>
      <b/>
      <sz val="9"/>
      <color indexed="9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b/>
      <sz val="9"/>
      <name val="Arial CE"/>
      <charset val="238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1" fontId="1" fillId="0" borderId="0"/>
    <xf numFmtId="0" fontId="2" fillId="0" borderId="0"/>
    <xf numFmtId="164" fontId="1" fillId="0" borderId="0" applyFont="0" applyFill="0" applyBorder="0" applyAlignment="0" applyProtection="0"/>
    <xf numFmtId="0" fontId="3" fillId="0" borderId="0"/>
  </cellStyleXfs>
  <cellXfs count="53">
    <xf numFmtId="0" fontId="0" fillId="0" borderId="0" xfId="0"/>
    <xf numFmtId="1" fontId="0" fillId="0" borderId="0" xfId="0" applyNumberFormat="1"/>
    <xf numFmtId="1" fontId="7" fillId="0" borderId="0" xfId="0" applyNumberFormat="1" applyFont="1"/>
    <xf numFmtId="1" fontId="4" fillId="2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Border="1"/>
    <xf numFmtId="1" fontId="8" fillId="0" borderId="2" xfId="0" applyNumberFormat="1" applyFont="1" applyBorder="1"/>
    <xf numFmtId="1" fontId="5" fillId="3" borderId="1" xfId="0" applyNumberFormat="1" applyFont="1" applyFill="1" applyBorder="1" applyAlignment="1">
      <alignment horizontal="center"/>
    </xf>
    <xf numFmtId="1" fontId="6" fillId="0" borderId="0" xfId="0" applyNumberFormat="1" applyFont="1" applyAlignment="1">
      <alignment horizontal="right"/>
    </xf>
    <xf numFmtId="1" fontId="4" fillId="2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Border="1"/>
    <xf numFmtId="3" fontId="8" fillId="0" borderId="2" xfId="0" applyNumberFormat="1" applyFont="1" applyBorder="1"/>
    <xf numFmtId="3" fontId="5" fillId="3" borderId="1" xfId="0" applyNumberFormat="1" applyFont="1" applyFill="1" applyBorder="1"/>
    <xf numFmtId="1" fontId="9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0" xfId="0" applyBorder="1"/>
    <xf numFmtId="1" fontId="11" fillId="4" borderId="7" xfId="0" applyNumberFormat="1" applyFont="1" applyFill="1" applyBorder="1"/>
    <xf numFmtId="1" fontId="11" fillId="4" borderId="0" xfId="0" applyNumberFormat="1" applyFont="1" applyFill="1" applyBorder="1"/>
    <xf numFmtId="1" fontId="11" fillId="4" borderId="8" xfId="0" applyNumberFormat="1" applyFont="1" applyFill="1" applyBorder="1"/>
    <xf numFmtId="1" fontId="11" fillId="4" borderId="9" xfId="0" applyNumberFormat="1" applyFont="1" applyFill="1" applyBorder="1"/>
    <xf numFmtId="1" fontId="12" fillId="4" borderId="10" xfId="0" applyNumberFormat="1" applyFont="1" applyFill="1" applyBorder="1"/>
    <xf numFmtId="1" fontId="12" fillId="4" borderId="11" xfId="0" applyNumberFormat="1" applyFont="1" applyFill="1" applyBorder="1"/>
    <xf numFmtId="3" fontId="8" fillId="0" borderId="13" xfId="0" applyNumberFormat="1" applyFont="1" applyBorder="1"/>
    <xf numFmtId="3" fontId="8" fillId="0" borderId="14" xfId="0" applyNumberFormat="1" applyFont="1" applyBorder="1"/>
    <xf numFmtId="3" fontId="8" fillId="0" borderId="15" xfId="0" applyNumberFormat="1" applyFont="1" applyBorder="1"/>
    <xf numFmtId="3" fontId="8" fillId="0" borderId="17" xfId="0" applyNumberFormat="1" applyFont="1" applyBorder="1"/>
    <xf numFmtId="3" fontId="8" fillId="0" borderId="18" xfId="0" applyNumberFormat="1" applyFont="1" applyBorder="1"/>
    <xf numFmtId="3" fontId="8" fillId="0" borderId="19" xfId="0" applyNumberFormat="1" applyFont="1" applyBorder="1"/>
    <xf numFmtId="3" fontId="8" fillId="0" borderId="22" xfId="0" applyNumberFormat="1" applyFont="1" applyBorder="1"/>
    <xf numFmtId="3" fontId="8" fillId="0" borderId="23" xfId="0" applyNumberFormat="1" applyFont="1" applyBorder="1"/>
    <xf numFmtId="3" fontId="8" fillId="0" borderId="24" xfId="0" applyNumberFormat="1" applyFont="1" applyBorder="1"/>
    <xf numFmtId="1" fontId="11" fillId="4" borderId="3" xfId="0" applyNumberFormat="1" applyFont="1" applyFill="1" applyBorder="1"/>
    <xf numFmtId="0" fontId="0" fillId="5" borderId="0" xfId="0" applyFill="1"/>
    <xf numFmtId="0" fontId="13" fillId="6" borderId="1" xfId="0" applyFont="1" applyFill="1" applyBorder="1" applyAlignment="1">
      <alignment horizontal="center" vertical="center" wrapText="1"/>
    </xf>
    <xf numFmtId="0" fontId="13" fillId="0" borderId="1" xfId="0" applyFont="1" applyBorder="1"/>
    <xf numFmtId="3" fontId="0" fillId="0" borderId="1" xfId="0" applyNumberFormat="1" applyBorder="1"/>
    <xf numFmtId="3" fontId="13" fillId="0" borderId="1" xfId="0" applyNumberFormat="1" applyFont="1" applyBorder="1"/>
    <xf numFmtId="0" fontId="0" fillId="0" borderId="1" xfId="0" applyBorder="1" applyAlignment="1">
      <alignment horizontal="center"/>
    </xf>
    <xf numFmtId="1" fontId="16" fillId="0" borderId="12" xfId="0" applyNumberFormat="1" applyFont="1" applyBorder="1"/>
    <xf numFmtId="1" fontId="16" fillId="0" borderId="16" xfId="0" applyNumberFormat="1" applyFont="1" applyBorder="1"/>
    <xf numFmtId="1" fontId="16" fillId="0" borderId="20" xfId="0" applyNumberFormat="1" applyFont="1" applyBorder="1"/>
    <xf numFmtId="1" fontId="16" fillId="0" borderId="21" xfId="0" applyNumberFormat="1" applyFont="1" applyBorder="1"/>
    <xf numFmtId="0" fontId="21" fillId="0" borderId="1" xfId="0" applyFont="1" applyBorder="1" applyAlignment="1">
      <alignment horizontal="justify" vertical="top" wrapText="1"/>
    </xf>
    <xf numFmtId="0" fontId="21" fillId="0" borderId="1" xfId="0" applyFont="1" applyBorder="1" applyAlignment="1">
      <alignment horizontal="left" vertical="top" wrapText="1" indent="1"/>
    </xf>
    <xf numFmtId="0" fontId="22" fillId="0" borderId="1" xfId="0" applyFont="1" applyBorder="1" applyAlignment="1">
      <alignment horizontal="left" vertical="top"/>
    </xf>
    <xf numFmtId="49" fontId="21" fillId="0" borderId="1" xfId="0" applyNumberFormat="1" applyFont="1" applyBorder="1" applyAlignment="1">
      <alignment horizontal="left" vertical="top" wrapText="1" inden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5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/>
    </xf>
  </cellXfs>
  <cellStyles count="5">
    <cellStyle name="Euro" xfId="3"/>
    <cellStyle name="Normal_971INKJ" xfId="4"/>
    <cellStyle name="normální" xfId="0" builtinId="0"/>
    <cellStyle name="normální 2" xfId="1"/>
    <cellStyle name="Styl 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4"/>
  <c:chart>
    <c:title>
      <c:tx>
        <c:rich>
          <a:bodyPr/>
          <a:lstStyle/>
          <a:p>
            <a:pPr>
              <a:defRPr/>
            </a:pPr>
            <a:r>
              <a:rPr lang="cs-CZ"/>
              <a:t>D</a:t>
            </a:r>
            <a:r>
              <a:rPr lang="en-US"/>
              <a:t>ovezen</a:t>
            </a:r>
            <a:r>
              <a:rPr lang="cs-CZ"/>
              <a:t>á</a:t>
            </a:r>
            <a:r>
              <a:rPr lang="en-US"/>
              <a:t> aut</a:t>
            </a:r>
            <a:r>
              <a:rPr lang="cs-CZ"/>
              <a:t>a v roce 2003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'Dovoz aut - zad'!$C$3</c:f>
              <c:strCache>
                <c:ptCount val="1"/>
                <c:pt idx="0">
                  <c:v>Počet dovezených aut</c:v>
                </c:pt>
              </c:strCache>
            </c:strRef>
          </c:tx>
          <c:cat>
            <c:strRef>
              <c:f>'Dovoz aut - zad'!$B$4:$B$9</c:f>
              <c:strCache>
                <c:ptCount val="6"/>
                <c:pt idx="0">
                  <c:v>Francie</c:v>
                </c:pt>
                <c:pt idx="1">
                  <c:v>Itálie</c:v>
                </c:pt>
                <c:pt idx="2">
                  <c:v>Japonsko</c:v>
                </c:pt>
                <c:pt idx="3">
                  <c:v>Jižní Korea</c:v>
                </c:pt>
                <c:pt idx="4">
                  <c:v>Německo</c:v>
                </c:pt>
                <c:pt idx="5">
                  <c:v>Španělsko</c:v>
                </c:pt>
              </c:strCache>
            </c:strRef>
          </c:cat>
          <c:val>
            <c:numRef>
              <c:f>'Dovoz aut - zad'!$C$4:$C$9</c:f>
              <c:numCache>
                <c:formatCode>#,##0</c:formatCode>
                <c:ptCount val="6"/>
                <c:pt idx="0">
                  <c:v>25493</c:v>
                </c:pt>
                <c:pt idx="1">
                  <c:v>5334</c:v>
                </c:pt>
                <c:pt idx="2">
                  <c:v>31242</c:v>
                </c:pt>
                <c:pt idx="3">
                  <c:v>7138</c:v>
                </c:pt>
                <c:pt idx="4">
                  <c:v>18739</c:v>
                </c:pt>
                <c:pt idx="5">
                  <c:v>4105</c:v>
                </c:pt>
              </c:numCache>
            </c:numRef>
          </c:val>
        </c:ser>
        <c:axId val="64297600"/>
        <c:axId val="64316544"/>
      </c:barChart>
      <c:catAx>
        <c:axId val="642976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Vybrané země</a:t>
                </a:r>
              </a:p>
            </c:rich>
          </c:tx>
          <c:layout/>
        </c:title>
        <c:majorTickMark val="none"/>
        <c:tickLblPos val="nextTo"/>
        <c:crossAx val="64316544"/>
        <c:crosses val="autoZero"/>
        <c:auto val="1"/>
        <c:lblAlgn val="ctr"/>
        <c:lblOffset val="100"/>
      </c:catAx>
      <c:valAx>
        <c:axId val="6431654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/>
                  <a:t>Dovezená auta</a:t>
                </a:r>
              </a:p>
            </c:rich>
          </c:tx>
          <c:layout/>
        </c:title>
        <c:numFmt formatCode="#,##0" sourceLinked="1"/>
        <c:majorTickMark val="none"/>
        <c:tickLblPos val="nextTo"/>
        <c:crossAx val="642976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800" b="1" i="0" baseline="0"/>
              <a:t>Dopravní nehody ve vybraných okresech</a:t>
            </a:r>
          </a:p>
        </c:rich>
      </c:tx>
      <c:layout>
        <c:manualLayout>
          <c:xMode val="edge"/>
          <c:yMode val="edge"/>
          <c:x val="0.26691320888259751"/>
          <c:y val="2.7777801747384354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'Kraje - zad'!$A$4</c:f>
              <c:strCache>
                <c:ptCount val="1"/>
                <c:pt idx="0">
                  <c:v>Praha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zad'!$B$4:$G$4</c:f>
              <c:numCache>
                <c:formatCode>#,##0</c:formatCode>
                <c:ptCount val="6"/>
                <c:pt idx="0">
                  <c:v>34269</c:v>
                </c:pt>
                <c:pt idx="1">
                  <c:v>36007</c:v>
                </c:pt>
                <c:pt idx="2">
                  <c:v>34581</c:v>
                </c:pt>
                <c:pt idx="3">
                  <c:v>32561</c:v>
                </c:pt>
                <c:pt idx="4">
                  <c:v>33357</c:v>
                </c:pt>
                <c:pt idx="5">
                  <c:v>35589</c:v>
                </c:pt>
              </c:numCache>
            </c:numRef>
          </c:val>
        </c:ser>
        <c:ser>
          <c:idx val="1"/>
          <c:order val="1"/>
          <c:tx>
            <c:strRef>
              <c:f>'Kraje - zad'!$A$5</c:f>
              <c:strCache>
                <c:ptCount val="1"/>
                <c:pt idx="0">
                  <c:v>České Budějovice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zad'!$B$5:$G$5</c:f>
              <c:numCache>
                <c:formatCode>#,##0</c:formatCode>
                <c:ptCount val="6"/>
                <c:pt idx="0">
                  <c:v>8997</c:v>
                </c:pt>
                <c:pt idx="1">
                  <c:v>10115</c:v>
                </c:pt>
                <c:pt idx="2">
                  <c:v>9457</c:v>
                </c:pt>
                <c:pt idx="3">
                  <c:v>8102</c:v>
                </c:pt>
                <c:pt idx="4">
                  <c:v>8447</c:v>
                </c:pt>
                <c:pt idx="5">
                  <c:v>9568</c:v>
                </c:pt>
              </c:numCache>
            </c:numRef>
          </c:val>
        </c:ser>
        <c:ser>
          <c:idx val="2"/>
          <c:order val="2"/>
          <c:tx>
            <c:strRef>
              <c:f>'Kraje - zad'!$A$6</c:f>
              <c:strCache>
                <c:ptCount val="1"/>
                <c:pt idx="0">
                  <c:v>Plzeň - město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zad'!$B$6:$G$6</c:f>
              <c:numCache>
                <c:formatCode>#,##0</c:formatCode>
                <c:ptCount val="6"/>
                <c:pt idx="0">
                  <c:v>13856</c:v>
                </c:pt>
                <c:pt idx="1">
                  <c:v>14856</c:v>
                </c:pt>
                <c:pt idx="2">
                  <c:v>14321</c:v>
                </c:pt>
                <c:pt idx="3">
                  <c:v>13579</c:v>
                </c:pt>
                <c:pt idx="4">
                  <c:v>13742</c:v>
                </c:pt>
                <c:pt idx="5">
                  <c:v>14367</c:v>
                </c:pt>
              </c:numCache>
            </c:numRef>
          </c:val>
        </c:ser>
        <c:ser>
          <c:idx val="3"/>
          <c:order val="3"/>
          <c:tx>
            <c:strRef>
              <c:f>'Kraje - zad'!$A$7</c:f>
              <c:strCache>
                <c:ptCount val="1"/>
                <c:pt idx="0">
                  <c:v>Ústí nad Labem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zad'!$B$7:$G$7</c:f>
              <c:numCache>
                <c:formatCode>#,##0</c:formatCode>
                <c:ptCount val="6"/>
                <c:pt idx="0">
                  <c:v>14773</c:v>
                </c:pt>
                <c:pt idx="1">
                  <c:v>15687</c:v>
                </c:pt>
                <c:pt idx="2">
                  <c:v>15159</c:v>
                </c:pt>
                <c:pt idx="3">
                  <c:v>14789</c:v>
                </c:pt>
                <c:pt idx="4">
                  <c:v>15258</c:v>
                </c:pt>
                <c:pt idx="5">
                  <c:v>16244</c:v>
                </c:pt>
              </c:numCache>
            </c:numRef>
          </c:val>
        </c:ser>
        <c:ser>
          <c:idx val="4"/>
          <c:order val="4"/>
          <c:tx>
            <c:strRef>
              <c:f>'Kraje - zad'!$A$8</c:f>
              <c:strCache>
                <c:ptCount val="1"/>
                <c:pt idx="0">
                  <c:v>Pardubice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zad'!$B$8:$G$8</c:f>
              <c:numCache>
                <c:formatCode>#,##0</c:formatCode>
                <c:ptCount val="6"/>
                <c:pt idx="0">
                  <c:v>14845</c:v>
                </c:pt>
                <c:pt idx="1">
                  <c:v>15254</c:v>
                </c:pt>
                <c:pt idx="2">
                  <c:v>14558</c:v>
                </c:pt>
                <c:pt idx="3">
                  <c:v>13657</c:v>
                </c:pt>
                <c:pt idx="4">
                  <c:v>14321</c:v>
                </c:pt>
                <c:pt idx="5">
                  <c:v>15781</c:v>
                </c:pt>
              </c:numCache>
            </c:numRef>
          </c:val>
        </c:ser>
        <c:ser>
          <c:idx val="5"/>
          <c:order val="5"/>
          <c:tx>
            <c:strRef>
              <c:f>'Kraje - zad'!$A$9</c:f>
              <c:strCache>
                <c:ptCount val="1"/>
                <c:pt idx="0">
                  <c:v>Brno - město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zad'!$B$9:$G$9</c:f>
              <c:numCache>
                <c:formatCode>#,##0</c:formatCode>
                <c:ptCount val="6"/>
                <c:pt idx="0">
                  <c:v>19468</c:v>
                </c:pt>
                <c:pt idx="1">
                  <c:v>21344</c:v>
                </c:pt>
                <c:pt idx="2">
                  <c:v>21991</c:v>
                </c:pt>
                <c:pt idx="3">
                  <c:v>20187</c:v>
                </c:pt>
                <c:pt idx="4">
                  <c:v>20334</c:v>
                </c:pt>
                <c:pt idx="5">
                  <c:v>21588</c:v>
                </c:pt>
              </c:numCache>
            </c:numRef>
          </c:val>
        </c:ser>
        <c:ser>
          <c:idx val="6"/>
          <c:order val="6"/>
          <c:tx>
            <c:strRef>
              <c:f>'Kraje - zad'!$A$10</c:f>
              <c:strCache>
                <c:ptCount val="1"/>
                <c:pt idx="0">
                  <c:v>Ostrava - město</c:v>
                </c:pt>
              </c:strCache>
            </c:strRef>
          </c:tx>
          <c:marker>
            <c:symbol val="none"/>
          </c:marker>
          <c:cat>
            <c:numRef>
              <c:f>'Kraje - zad'!$B$3:$G$3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'Kraje - zad'!$B$10:$G$10</c:f>
              <c:numCache>
                <c:formatCode>#,##0</c:formatCode>
                <c:ptCount val="6"/>
                <c:pt idx="0">
                  <c:v>20105</c:v>
                </c:pt>
                <c:pt idx="1">
                  <c:v>21046</c:v>
                </c:pt>
                <c:pt idx="2">
                  <c:v>19476</c:v>
                </c:pt>
                <c:pt idx="3">
                  <c:v>17614</c:v>
                </c:pt>
                <c:pt idx="4">
                  <c:v>18487</c:v>
                </c:pt>
                <c:pt idx="5">
                  <c:v>20303</c:v>
                </c:pt>
              </c:numCache>
            </c:numRef>
          </c:val>
        </c:ser>
        <c:marker val="1"/>
        <c:axId val="64407808"/>
        <c:axId val="64618880"/>
      </c:lineChart>
      <c:catAx>
        <c:axId val="64407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Jednotlivé roky</a:t>
                </a:r>
                <a:r>
                  <a:rPr lang="en-US"/>
                  <a:t> </a:t>
                </a:r>
              </a:p>
            </c:rich>
          </c:tx>
          <c:layout/>
        </c:title>
        <c:numFmt formatCode="0" sourceLinked="1"/>
        <c:majorTickMark val="none"/>
        <c:tickLblPos val="nextTo"/>
        <c:crossAx val="64618880"/>
        <c:crosses val="autoZero"/>
        <c:auto val="1"/>
        <c:lblAlgn val="ctr"/>
        <c:lblOffset val="100"/>
      </c:catAx>
      <c:valAx>
        <c:axId val="646188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100" b="1" i="0" baseline="0"/>
                  <a:t>Počet nehod</a:t>
                </a:r>
                <a:endParaRPr lang="cs-CZ" sz="1100"/>
              </a:p>
            </c:rich>
          </c:tx>
          <c:layout/>
        </c:title>
        <c:numFmt formatCode="#,##0" sourceLinked="1"/>
        <c:majorTickMark val="none"/>
        <c:tickLblPos val="nextTo"/>
        <c:crossAx val="644078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Vybrané státy EU dle rozlohy</a:t>
            </a:r>
            <a:endParaRPr lang="en-US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'Země EU - zad'!$E$6</c:f>
              <c:strCache>
                <c:ptCount val="1"/>
                <c:pt idx="0">
                  <c:v>rozloha (km2)</c:v>
                </c:pt>
              </c:strCache>
            </c:strRef>
          </c:tx>
          <c:cat>
            <c:strRef>
              <c:f>'Země EU - zad'!$B$7:$B$14</c:f>
              <c:strCache>
                <c:ptCount val="8"/>
                <c:pt idx="0">
                  <c:v>Estonsko </c:v>
                </c:pt>
                <c:pt idx="1">
                  <c:v>Slovensko € </c:v>
                </c:pt>
                <c:pt idx="2">
                  <c:v>Česko </c:v>
                </c:pt>
                <c:pt idx="3">
                  <c:v>Nizozemsko € </c:v>
                </c:pt>
                <c:pt idx="4">
                  <c:v>Itálie € </c:v>
                </c:pt>
                <c:pt idx="5">
                  <c:v>Spojené království </c:v>
                </c:pt>
                <c:pt idx="6">
                  <c:v>Francie € </c:v>
                </c:pt>
                <c:pt idx="7">
                  <c:v>Německo € </c:v>
                </c:pt>
              </c:strCache>
            </c:strRef>
          </c:cat>
          <c:val>
            <c:numRef>
              <c:f>'Země EU - zad'!$E$7:$E$14</c:f>
              <c:numCache>
                <c:formatCode>#,##0</c:formatCode>
                <c:ptCount val="8"/>
                <c:pt idx="0">
                  <c:v>45226</c:v>
                </c:pt>
                <c:pt idx="1">
                  <c:v>48845</c:v>
                </c:pt>
                <c:pt idx="2">
                  <c:v>78866</c:v>
                </c:pt>
                <c:pt idx="3">
                  <c:v>41526</c:v>
                </c:pt>
                <c:pt idx="4">
                  <c:v>301230</c:v>
                </c:pt>
                <c:pt idx="5">
                  <c:v>244820</c:v>
                </c:pt>
                <c:pt idx="6">
                  <c:v>543427</c:v>
                </c:pt>
                <c:pt idx="7">
                  <c:v>357021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style val="4"/>
  <c:chart>
    <c:title>
      <c:tx>
        <c:rich>
          <a:bodyPr/>
          <a:lstStyle/>
          <a:p>
            <a:pPr>
              <a:defRPr/>
            </a:pPr>
            <a:r>
              <a:rPr lang="cs-CZ"/>
              <a:t>D</a:t>
            </a:r>
            <a:r>
              <a:rPr lang="en-US"/>
              <a:t>ovezen</a:t>
            </a:r>
            <a:r>
              <a:rPr lang="cs-CZ"/>
              <a:t>á</a:t>
            </a:r>
            <a:r>
              <a:rPr lang="en-US"/>
              <a:t> aut</a:t>
            </a:r>
            <a:r>
              <a:rPr lang="cs-CZ"/>
              <a:t>a v roce 2003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'Dovoz aut'!$C$3</c:f>
              <c:strCache>
                <c:ptCount val="1"/>
                <c:pt idx="0">
                  <c:v>Počet dovezených aut</c:v>
                </c:pt>
              </c:strCache>
            </c:strRef>
          </c:tx>
          <c:cat>
            <c:strRef>
              <c:f>'Dovoz aut'!$B$4:$B$9</c:f>
              <c:strCache>
                <c:ptCount val="6"/>
                <c:pt idx="0">
                  <c:v>Francie</c:v>
                </c:pt>
                <c:pt idx="1">
                  <c:v>Itálie</c:v>
                </c:pt>
                <c:pt idx="2">
                  <c:v>Japonsko</c:v>
                </c:pt>
                <c:pt idx="3">
                  <c:v>Jižní Korea</c:v>
                </c:pt>
                <c:pt idx="4">
                  <c:v>Německo</c:v>
                </c:pt>
                <c:pt idx="5">
                  <c:v>Španělsko</c:v>
                </c:pt>
              </c:strCache>
            </c:strRef>
          </c:cat>
          <c:val>
            <c:numRef>
              <c:f>'Dovoz aut'!$C$4:$C$9</c:f>
              <c:numCache>
                <c:formatCode>#,##0</c:formatCode>
                <c:ptCount val="6"/>
                <c:pt idx="0">
                  <c:v>25493</c:v>
                </c:pt>
                <c:pt idx="1">
                  <c:v>5334</c:v>
                </c:pt>
                <c:pt idx="2">
                  <c:v>31242</c:v>
                </c:pt>
                <c:pt idx="3">
                  <c:v>7138</c:v>
                </c:pt>
                <c:pt idx="4">
                  <c:v>18739</c:v>
                </c:pt>
                <c:pt idx="5">
                  <c:v>4105</c:v>
                </c:pt>
              </c:numCache>
            </c:numRef>
          </c:val>
        </c:ser>
        <c:axId val="64780160"/>
        <c:axId val="64782336"/>
      </c:barChart>
      <c:catAx>
        <c:axId val="647801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Vybrané země</a:t>
                </a:r>
              </a:p>
            </c:rich>
          </c:tx>
          <c:layout/>
        </c:title>
        <c:majorTickMark val="none"/>
        <c:tickLblPos val="nextTo"/>
        <c:crossAx val="64782336"/>
        <c:crosses val="autoZero"/>
        <c:auto val="1"/>
        <c:lblAlgn val="ctr"/>
        <c:lblOffset val="100"/>
      </c:catAx>
      <c:valAx>
        <c:axId val="647823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cs-CZ"/>
                  <a:t>Dovezená auta</a:t>
                </a:r>
              </a:p>
            </c:rich>
          </c:tx>
          <c:layout/>
        </c:title>
        <c:numFmt formatCode="#,##0" sourceLinked="1"/>
        <c:majorTickMark val="none"/>
        <c:tickLblPos val="nextTo"/>
        <c:crossAx val="6478016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800" b="1" i="0" baseline="0"/>
              <a:t>Dopravní nehody ve vybraných okresech</a:t>
            </a:r>
          </a:p>
        </c:rich>
      </c:tx>
      <c:layout>
        <c:manualLayout>
          <c:xMode val="edge"/>
          <c:yMode val="edge"/>
          <c:x val="0.26691320888259751"/>
          <c:y val="2.7777801747384343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Kraje!$A$4</c:f>
              <c:strCache>
                <c:ptCount val="1"/>
                <c:pt idx="0">
                  <c:v>Praha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Kraje!$B$4:$G$4</c:f>
              <c:numCache>
                <c:formatCode>#,##0</c:formatCode>
                <c:ptCount val="6"/>
                <c:pt idx="0">
                  <c:v>34269</c:v>
                </c:pt>
                <c:pt idx="1">
                  <c:v>36007</c:v>
                </c:pt>
                <c:pt idx="2">
                  <c:v>34581</c:v>
                </c:pt>
                <c:pt idx="3">
                  <c:v>32561</c:v>
                </c:pt>
                <c:pt idx="4">
                  <c:v>33357</c:v>
                </c:pt>
                <c:pt idx="5">
                  <c:v>35589</c:v>
                </c:pt>
              </c:numCache>
            </c:numRef>
          </c:val>
        </c:ser>
        <c:ser>
          <c:idx val="1"/>
          <c:order val="1"/>
          <c:tx>
            <c:strRef>
              <c:f>Kraje!$A$5</c:f>
              <c:strCache>
                <c:ptCount val="1"/>
                <c:pt idx="0">
                  <c:v>České Budějovice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Kraje!$B$5:$G$5</c:f>
              <c:numCache>
                <c:formatCode>#,##0</c:formatCode>
                <c:ptCount val="6"/>
                <c:pt idx="0">
                  <c:v>8997</c:v>
                </c:pt>
                <c:pt idx="1">
                  <c:v>10115</c:v>
                </c:pt>
                <c:pt idx="2">
                  <c:v>9457</c:v>
                </c:pt>
                <c:pt idx="3">
                  <c:v>8102</c:v>
                </c:pt>
                <c:pt idx="4">
                  <c:v>8447</c:v>
                </c:pt>
                <c:pt idx="5">
                  <c:v>9568</c:v>
                </c:pt>
              </c:numCache>
            </c:numRef>
          </c:val>
        </c:ser>
        <c:ser>
          <c:idx val="2"/>
          <c:order val="2"/>
          <c:tx>
            <c:strRef>
              <c:f>Kraje!$A$6</c:f>
              <c:strCache>
                <c:ptCount val="1"/>
                <c:pt idx="0">
                  <c:v>Plzeň - město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Kraje!$B$6:$G$6</c:f>
              <c:numCache>
                <c:formatCode>#,##0</c:formatCode>
                <c:ptCount val="6"/>
                <c:pt idx="0">
                  <c:v>13856</c:v>
                </c:pt>
                <c:pt idx="1">
                  <c:v>14856</c:v>
                </c:pt>
                <c:pt idx="2">
                  <c:v>14321</c:v>
                </c:pt>
                <c:pt idx="3">
                  <c:v>13579</c:v>
                </c:pt>
                <c:pt idx="4">
                  <c:v>13742</c:v>
                </c:pt>
                <c:pt idx="5">
                  <c:v>14367</c:v>
                </c:pt>
              </c:numCache>
            </c:numRef>
          </c:val>
        </c:ser>
        <c:ser>
          <c:idx val="3"/>
          <c:order val="3"/>
          <c:tx>
            <c:strRef>
              <c:f>Kraje!$A$7</c:f>
              <c:strCache>
                <c:ptCount val="1"/>
                <c:pt idx="0">
                  <c:v>Ústí nad Labem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Kraje!$B$7:$G$7</c:f>
              <c:numCache>
                <c:formatCode>#,##0</c:formatCode>
                <c:ptCount val="6"/>
                <c:pt idx="0">
                  <c:v>14773</c:v>
                </c:pt>
                <c:pt idx="1">
                  <c:v>15687</c:v>
                </c:pt>
                <c:pt idx="2">
                  <c:v>15159</c:v>
                </c:pt>
                <c:pt idx="3">
                  <c:v>14789</c:v>
                </c:pt>
                <c:pt idx="4">
                  <c:v>15258</c:v>
                </c:pt>
                <c:pt idx="5">
                  <c:v>16244</c:v>
                </c:pt>
              </c:numCache>
            </c:numRef>
          </c:val>
        </c:ser>
        <c:ser>
          <c:idx val="4"/>
          <c:order val="4"/>
          <c:tx>
            <c:strRef>
              <c:f>Kraje!$A$8</c:f>
              <c:strCache>
                <c:ptCount val="1"/>
                <c:pt idx="0">
                  <c:v>Pardubice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Kraje!$B$8:$G$8</c:f>
              <c:numCache>
                <c:formatCode>#,##0</c:formatCode>
                <c:ptCount val="6"/>
                <c:pt idx="0">
                  <c:v>14845</c:v>
                </c:pt>
                <c:pt idx="1">
                  <c:v>15254</c:v>
                </c:pt>
                <c:pt idx="2">
                  <c:v>14558</c:v>
                </c:pt>
                <c:pt idx="3">
                  <c:v>13657</c:v>
                </c:pt>
                <c:pt idx="4">
                  <c:v>14321</c:v>
                </c:pt>
                <c:pt idx="5">
                  <c:v>15781</c:v>
                </c:pt>
              </c:numCache>
            </c:numRef>
          </c:val>
        </c:ser>
        <c:ser>
          <c:idx val="5"/>
          <c:order val="5"/>
          <c:tx>
            <c:strRef>
              <c:f>Kraje!$A$9</c:f>
              <c:strCache>
                <c:ptCount val="1"/>
                <c:pt idx="0">
                  <c:v>Brno - město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Kraje!$B$9:$G$9</c:f>
              <c:numCache>
                <c:formatCode>#,##0</c:formatCode>
                <c:ptCount val="6"/>
                <c:pt idx="0">
                  <c:v>19468</c:v>
                </c:pt>
                <c:pt idx="1">
                  <c:v>21344</c:v>
                </c:pt>
                <c:pt idx="2">
                  <c:v>21991</c:v>
                </c:pt>
                <c:pt idx="3">
                  <c:v>20187</c:v>
                </c:pt>
                <c:pt idx="4">
                  <c:v>20334</c:v>
                </c:pt>
                <c:pt idx="5">
                  <c:v>21588</c:v>
                </c:pt>
              </c:numCache>
            </c:numRef>
          </c:val>
        </c:ser>
        <c:ser>
          <c:idx val="6"/>
          <c:order val="6"/>
          <c:tx>
            <c:strRef>
              <c:f>Kraje!$A$10</c:f>
              <c:strCache>
                <c:ptCount val="1"/>
                <c:pt idx="0">
                  <c:v>Ostrava - město</c:v>
                </c:pt>
              </c:strCache>
            </c:strRef>
          </c:tx>
          <c:marker>
            <c:symbol val="none"/>
          </c:marker>
          <c:cat>
            <c:numRef>
              <c:f>Kraje!$B$3:$G$3</c:f>
              <c:numCache>
                <c:formatCode>0</c:formatCode>
                <c:ptCount val="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</c:numCache>
            </c:numRef>
          </c:cat>
          <c:val>
            <c:numRef>
              <c:f>Kraje!$B$10:$G$10</c:f>
              <c:numCache>
                <c:formatCode>#,##0</c:formatCode>
                <c:ptCount val="6"/>
                <c:pt idx="0">
                  <c:v>20105</c:v>
                </c:pt>
                <c:pt idx="1">
                  <c:v>21046</c:v>
                </c:pt>
                <c:pt idx="2">
                  <c:v>19476</c:v>
                </c:pt>
                <c:pt idx="3">
                  <c:v>17614</c:v>
                </c:pt>
                <c:pt idx="4">
                  <c:v>18487</c:v>
                </c:pt>
                <c:pt idx="5">
                  <c:v>20303</c:v>
                </c:pt>
              </c:numCache>
            </c:numRef>
          </c:val>
        </c:ser>
        <c:marker val="1"/>
        <c:axId val="65098880"/>
        <c:axId val="65100800"/>
      </c:lineChart>
      <c:catAx>
        <c:axId val="650988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Jednotlivé roky</a:t>
                </a:r>
                <a:r>
                  <a:rPr lang="en-US"/>
                  <a:t> </a:t>
                </a:r>
              </a:p>
            </c:rich>
          </c:tx>
        </c:title>
        <c:numFmt formatCode="0" sourceLinked="1"/>
        <c:majorTickMark val="none"/>
        <c:tickLblPos val="nextTo"/>
        <c:crossAx val="65100800"/>
        <c:crosses val="autoZero"/>
        <c:auto val="1"/>
        <c:lblAlgn val="ctr"/>
        <c:lblOffset val="100"/>
      </c:catAx>
      <c:valAx>
        <c:axId val="651008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 sz="1100" b="1" i="0" baseline="0"/>
                  <a:t>Počet nehod</a:t>
                </a:r>
                <a:endParaRPr lang="cs-CZ" sz="1100"/>
              </a:p>
            </c:rich>
          </c:tx>
        </c:title>
        <c:numFmt formatCode="#,##0" sourceLinked="1"/>
        <c:majorTickMark val="none"/>
        <c:tickLblPos val="nextTo"/>
        <c:crossAx val="6509888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Vybrané státy EU dle rozlohy</a:t>
            </a:r>
            <a:endParaRPr lang="en-US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'Země EU'!$E$6</c:f>
              <c:strCache>
                <c:ptCount val="1"/>
                <c:pt idx="0">
                  <c:v>rozloha (km2)</c:v>
                </c:pt>
              </c:strCache>
            </c:strRef>
          </c:tx>
          <c:cat>
            <c:strRef>
              <c:f>'Země EU'!$B$7:$B$14</c:f>
              <c:strCache>
                <c:ptCount val="8"/>
                <c:pt idx="0">
                  <c:v>Estonsko </c:v>
                </c:pt>
                <c:pt idx="1">
                  <c:v>Slovensko € </c:v>
                </c:pt>
                <c:pt idx="2">
                  <c:v>Česko </c:v>
                </c:pt>
                <c:pt idx="3">
                  <c:v>Nizozemsko € </c:v>
                </c:pt>
                <c:pt idx="4">
                  <c:v>Itálie € </c:v>
                </c:pt>
                <c:pt idx="5">
                  <c:v>Spojené království </c:v>
                </c:pt>
                <c:pt idx="6">
                  <c:v>Francie € </c:v>
                </c:pt>
                <c:pt idx="7">
                  <c:v>Německo € </c:v>
                </c:pt>
              </c:strCache>
            </c:strRef>
          </c:cat>
          <c:val>
            <c:numRef>
              <c:f>'Země EU'!$E$7:$E$14</c:f>
              <c:numCache>
                <c:formatCode>#,##0</c:formatCode>
                <c:ptCount val="8"/>
                <c:pt idx="0">
                  <c:v>45226</c:v>
                </c:pt>
                <c:pt idx="1">
                  <c:v>48845</c:v>
                </c:pt>
                <c:pt idx="2">
                  <c:v>78866</c:v>
                </c:pt>
                <c:pt idx="3">
                  <c:v>41526</c:v>
                </c:pt>
                <c:pt idx="4">
                  <c:v>301230</c:v>
                </c:pt>
                <c:pt idx="5">
                  <c:v>244820</c:v>
                </c:pt>
                <c:pt idx="6">
                  <c:v>543427</c:v>
                </c:pt>
                <c:pt idx="7">
                  <c:v>357021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/>
              <a:t>Grafy</a:t>
            </a:r>
            <a:r>
              <a:rPr lang="cs-CZ" baseline="0"/>
              <a:t> Lineární funkce</a:t>
            </a:r>
            <a:endParaRPr lang="cs-CZ"/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'Lineární funkce'!$B$5</c:f>
              <c:strCache>
                <c:ptCount val="1"/>
                <c:pt idx="0">
                  <c:v>y=-3x+7</c:v>
                </c:pt>
              </c:strCache>
            </c:strRef>
          </c:tx>
          <c:marker>
            <c:symbol val="none"/>
          </c:marker>
          <c:xVal>
            <c:numRef>
              <c:f>'Lineární funkce'!$C$4:$N$4</c:f>
              <c:numCache>
                <c:formatCode>General</c:formatCode>
                <c:ptCount val="12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</c:numCache>
            </c:numRef>
          </c:xVal>
          <c:yVal>
            <c:numRef>
              <c:f>'Lineární funkce'!$C$5:$N$5</c:f>
              <c:numCache>
                <c:formatCode>General</c:formatCode>
                <c:ptCount val="12"/>
                <c:pt idx="0">
                  <c:v>22</c:v>
                </c:pt>
                <c:pt idx="1">
                  <c:v>19</c:v>
                </c:pt>
                <c:pt idx="2">
                  <c:v>16</c:v>
                </c:pt>
                <c:pt idx="3">
                  <c:v>13</c:v>
                </c:pt>
                <c:pt idx="4">
                  <c:v>10</c:v>
                </c:pt>
                <c:pt idx="5">
                  <c:v>7</c:v>
                </c:pt>
                <c:pt idx="6">
                  <c:v>4</c:v>
                </c:pt>
                <c:pt idx="7">
                  <c:v>1</c:v>
                </c:pt>
                <c:pt idx="8">
                  <c:v>-2</c:v>
                </c:pt>
                <c:pt idx="9">
                  <c:v>-5</c:v>
                </c:pt>
                <c:pt idx="10">
                  <c:v>-8</c:v>
                </c:pt>
                <c:pt idx="11">
                  <c:v>-11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'Lineární funkce'!$B$10</c:f>
              <c:strCache>
                <c:ptCount val="1"/>
                <c:pt idx="0">
                  <c:v>y=7x+3</c:v>
                </c:pt>
              </c:strCache>
            </c:strRef>
          </c:tx>
          <c:marker>
            <c:symbol val="none"/>
          </c:marker>
          <c:xVal>
            <c:numRef>
              <c:f>'Lineární funkce'!$C$4:$N$4</c:f>
              <c:numCache>
                <c:formatCode>General</c:formatCode>
                <c:ptCount val="12"/>
                <c:pt idx="0">
                  <c:v>-5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3</c:v>
                </c:pt>
                <c:pt idx="9">
                  <c:v>4</c:v>
                </c:pt>
                <c:pt idx="10">
                  <c:v>5</c:v>
                </c:pt>
                <c:pt idx="11">
                  <c:v>6</c:v>
                </c:pt>
              </c:numCache>
            </c:numRef>
          </c:xVal>
          <c:yVal>
            <c:numRef>
              <c:f>'Lineární funkce'!$C$10:$N$10</c:f>
              <c:numCache>
                <c:formatCode>General</c:formatCode>
                <c:ptCount val="12"/>
                <c:pt idx="0">
                  <c:v>-32</c:v>
                </c:pt>
                <c:pt idx="1">
                  <c:v>-25</c:v>
                </c:pt>
                <c:pt idx="2">
                  <c:v>-18</c:v>
                </c:pt>
                <c:pt idx="3">
                  <c:v>-11</c:v>
                </c:pt>
                <c:pt idx="4">
                  <c:v>-4</c:v>
                </c:pt>
                <c:pt idx="5">
                  <c:v>3</c:v>
                </c:pt>
                <c:pt idx="6">
                  <c:v>10</c:v>
                </c:pt>
                <c:pt idx="7">
                  <c:v>17</c:v>
                </c:pt>
                <c:pt idx="8">
                  <c:v>24</c:v>
                </c:pt>
                <c:pt idx="9">
                  <c:v>31</c:v>
                </c:pt>
                <c:pt idx="10">
                  <c:v>38</c:v>
                </c:pt>
                <c:pt idx="11">
                  <c:v>45</c:v>
                </c:pt>
              </c:numCache>
            </c:numRef>
          </c:yVal>
          <c:smooth val="1"/>
        </c:ser>
        <c:axId val="65223296"/>
        <c:axId val="65229568"/>
      </c:scatterChart>
      <c:valAx>
        <c:axId val="65223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Osa x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5229568"/>
        <c:crosses val="autoZero"/>
        <c:crossBetween val="midCat"/>
      </c:valAx>
      <c:valAx>
        <c:axId val="6522956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cs-CZ"/>
                  <a:t>Osa y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6522329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171449</xdr:colOff>
      <xdr:row>0</xdr:row>
      <xdr:rowOff>0</xdr:rowOff>
    </xdr:from>
    <xdr:to>
      <xdr:col>8</xdr:col>
      <xdr:colOff>1076800</xdr:colOff>
      <xdr:row>0</xdr:row>
      <xdr:rowOff>1259378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1449" y="0"/>
          <a:ext cx="5782151" cy="1259378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190500</xdr:colOff>
      <xdr:row>2</xdr:row>
      <xdr:rowOff>369093</xdr:rowOff>
    </xdr:from>
    <xdr:to>
      <xdr:col>5</xdr:col>
      <xdr:colOff>602456</xdr:colOff>
      <xdr:row>2</xdr:row>
      <xdr:rowOff>1485093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21556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4</xdr:row>
      <xdr:rowOff>100011</xdr:rowOff>
    </xdr:from>
    <xdr:to>
      <xdr:col>15</xdr:col>
      <xdr:colOff>28575</xdr:colOff>
      <xdr:row>24</xdr:row>
      <xdr:rowOff>161924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13</xdr:row>
      <xdr:rowOff>47624</xdr:rowOff>
    </xdr:from>
    <xdr:to>
      <xdr:col>14</xdr:col>
      <xdr:colOff>514350</xdr:colOff>
      <xdr:row>34</xdr:row>
      <xdr:rowOff>85725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15</xdr:row>
      <xdr:rowOff>180974</xdr:rowOff>
    </xdr:from>
    <xdr:to>
      <xdr:col>11</xdr:col>
      <xdr:colOff>0</xdr:colOff>
      <xdr:row>33</xdr:row>
      <xdr:rowOff>19049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4</xdr:row>
      <xdr:rowOff>100011</xdr:rowOff>
    </xdr:from>
    <xdr:to>
      <xdr:col>15</xdr:col>
      <xdr:colOff>28575</xdr:colOff>
      <xdr:row>24</xdr:row>
      <xdr:rowOff>161924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13</xdr:row>
      <xdr:rowOff>47624</xdr:rowOff>
    </xdr:from>
    <xdr:to>
      <xdr:col>14</xdr:col>
      <xdr:colOff>514350</xdr:colOff>
      <xdr:row>34</xdr:row>
      <xdr:rowOff>85725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15</xdr:row>
      <xdr:rowOff>180974</xdr:rowOff>
    </xdr:from>
    <xdr:to>
      <xdr:col>11</xdr:col>
      <xdr:colOff>0</xdr:colOff>
      <xdr:row>33</xdr:row>
      <xdr:rowOff>19049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12</xdr:row>
      <xdr:rowOff>171450</xdr:rowOff>
    </xdr:from>
    <xdr:to>
      <xdr:col>13</xdr:col>
      <xdr:colOff>400050</xdr:colOff>
      <xdr:row>31</xdr:row>
      <xdr:rowOff>76200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0"/>
  <dimension ref="A1:J12"/>
  <sheetViews>
    <sheetView zoomScale="80" zoomScaleNormal="80" workbookViewId="0">
      <selection activeCell="A12" sqref="A12:J12"/>
    </sheetView>
  </sheetViews>
  <sheetFormatPr defaultRowHeight="15"/>
  <cols>
    <col min="9" max="9" width="18.28515625" customWidth="1"/>
    <col min="10" max="10" width="9.140625" hidden="1" customWidth="1"/>
  </cols>
  <sheetData>
    <row r="1" spans="1:10" ht="115.5" customHeight="1">
      <c r="A1" s="46"/>
      <c r="B1" s="46"/>
      <c r="C1" s="46"/>
      <c r="D1" s="46"/>
      <c r="E1" s="46"/>
      <c r="F1" s="46"/>
      <c r="G1" s="46"/>
      <c r="H1" s="46"/>
      <c r="I1" s="46"/>
      <c r="J1" s="46"/>
    </row>
    <row r="2" spans="1:10" ht="165.75" customHeight="1">
      <c r="A2" s="46"/>
      <c r="B2" s="46"/>
      <c r="C2" s="46"/>
      <c r="D2" s="46"/>
      <c r="E2" s="46"/>
      <c r="F2" s="46"/>
      <c r="G2" s="46"/>
      <c r="H2" s="46"/>
      <c r="I2" s="46"/>
      <c r="J2" s="46"/>
    </row>
    <row r="3" spans="1:10" ht="124.5" customHeight="1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0" ht="13.5" customHeight="1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0" ht="31.5" customHeight="1">
      <c r="A5" s="47" t="s">
        <v>51</v>
      </c>
      <c r="B5" s="47"/>
      <c r="C5" s="47"/>
      <c r="D5" s="47"/>
      <c r="E5" s="47"/>
      <c r="F5" s="47"/>
      <c r="G5" s="47"/>
      <c r="H5" s="47"/>
      <c r="I5" s="47"/>
      <c r="J5" s="47"/>
    </row>
    <row r="6" spans="1:10" ht="31.5" customHeight="1">
      <c r="A6" s="47" t="s">
        <v>52</v>
      </c>
      <c r="B6" s="47"/>
      <c r="C6" s="47"/>
      <c r="D6" s="47"/>
      <c r="E6" s="47"/>
      <c r="F6" s="47"/>
      <c r="G6" s="47"/>
      <c r="H6" s="47"/>
      <c r="I6" s="47"/>
      <c r="J6" s="47"/>
    </row>
    <row r="7" spans="1:10" ht="35.25" customHeight="1">
      <c r="A7" s="45"/>
      <c r="B7" s="45"/>
      <c r="C7" s="45"/>
      <c r="D7" s="45"/>
      <c r="E7" s="45"/>
      <c r="F7" s="45"/>
      <c r="G7" s="45"/>
      <c r="H7" s="45"/>
      <c r="I7" s="45"/>
      <c r="J7" s="45"/>
    </row>
    <row r="8" spans="1:10" ht="23.25" customHeight="1">
      <c r="A8" s="45" t="s">
        <v>53</v>
      </c>
      <c r="B8" s="45"/>
      <c r="C8" s="45"/>
      <c r="D8" s="45"/>
      <c r="E8" s="45"/>
      <c r="F8" s="45"/>
      <c r="G8" s="45"/>
      <c r="H8" s="45"/>
      <c r="I8" s="45"/>
      <c r="J8" s="45"/>
    </row>
    <row r="9" spans="1:10" ht="15.75" customHeight="1">
      <c r="A9" s="48"/>
      <c r="B9" s="48"/>
      <c r="C9" s="48"/>
      <c r="D9" s="48"/>
      <c r="E9" s="48"/>
      <c r="F9" s="48"/>
      <c r="G9" s="48"/>
      <c r="H9" s="48"/>
      <c r="I9" s="48"/>
      <c r="J9" s="48"/>
    </row>
    <row r="10" spans="1:10" ht="23.25" customHeight="1">
      <c r="A10" s="45" t="s">
        <v>74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ht="15.75" customHeight="1">
      <c r="A11" s="49"/>
      <c r="B11" s="49"/>
      <c r="C11" s="49"/>
      <c r="D11" s="49"/>
      <c r="E11" s="49"/>
      <c r="F11" s="49"/>
      <c r="G11" s="49"/>
      <c r="H11" s="49"/>
      <c r="I11" s="49"/>
      <c r="J11" s="49"/>
    </row>
    <row r="12" spans="1:10" ht="23.25" customHeight="1">
      <c r="A12" s="45" t="s">
        <v>75</v>
      </c>
      <c r="B12" s="45"/>
      <c r="C12" s="45"/>
      <c r="D12" s="45"/>
      <c r="E12" s="45"/>
      <c r="F12" s="45"/>
      <c r="G12" s="45"/>
      <c r="H12" s="45"/>
      <c r="I12" s="45"/>
      <c r="J12" s="45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11"/>
  <dimension ref="A1:B13"/>
  <sheetViews>
    <sheetView zoomScale="80" zoomScaleNormal="80" workbookViewId="0">
      <selection activeCell="B8" sqref="B8"/>
    </sheetView>
  </sheetViews>
  <sheetFormatPr defaultRowHeight="15"/>
  <cols>
    <col min="1" max="1" width="38" customWidth="1"/>
    <col min="2" max="2" width="55" customWidth="1"/>
  </cols>
  <sheetData>
    <row r="1" spans="1:2" ht="42.75" customHeight="1">
      <c r="A1" s="41" t="s">
        <v>54</v>
      </c>
      <c r="B1" s="42" t="s">
        <v>55</v>
      </c>
    </row>
    <row r="2" spans="1:2" ht="42.75" customHeight="1">
      <c r="A2" s="41" t="s">
        <v>56</v>
      </c>
      <c r="B2" s="42" t="s">
        <v>57</v>
      </c>
    </row>
    <row r="3" spans="1:2" ht="42.75" customHeight="1">
      <c r="A3" s="41" t="s">
        <v>58</v>
      </c>
      <c r="B3" s="42" t="s">
        <v>76</v>
      </c>
    </row>
    <row r="4" spans="1:2" ht="42.75" customHeight="1">
      <c r="A4" s="41" t="s">
        <v>59</v>
      </c>
      <c r="B4" s="42" t="s">
        <v>60</v>
      </c>
    </row>
    <row r="5" spans="1:2" ht="42.75" customHeight="1">
      <c r="A5" s="41" t="s">
        <v>61</v>
      </c>
      <c r="B5" s="42" t="s">
        <v>75</v>
      </c>
    </row>
    <row r="6" spans="1:2" ht="42.75" customHeight="1">
      <c r="A6" s="41" t="s">
        <v>62</v>
      </c>
      <c r="B6" s="42" t="s">
        <v>63</v>
      </c>
    </row>
    <row r="7" spans="1:2" ht="42.75" customHeight="1">
      <c r="A7" s="41" t="s">
        <v>64</v>
      </c>
      <c r="B7" s="42" t="s">
        <v>73</v>
      </c>
    </row>
    <row r="8" spans="1:2" ht="42.75" customHeight="1">
      <c r="A8" s="41" t="s">
        <v>65</v>
      </c>
      <c r="B8" s="42" t="s">
        <v>80</v>
      </c>
    </row>
    <row r="9" spans="1:2" ht="42.75" customHeight="1">
      <c r="A9" s="41" t="s">
        <v>66</v>
      </c>
      <c r="B9" s="42" t="s">
        <v>67</v>
      </c>
    </row>
    <row r="10" spans="1:2" ht="42.75" customHeight="1">
      <c r="A10" s="43" t="s">
        <v>68</v>
      </c>
      <c r="B10" s="42" t="s">
        <v>69</v>
      </c>
    </row>
    <row r="11" spans="1:2" ht="42.75" customHeight="1">
      <c r="A11" s="41" t="s">
        <v>70</v>
      </c>
      <c r="B11" s="44" t="s">
        <v>77</v>
      </c>
    </row>
    <row r="12" spans="1:2" ht="42.75" customHeight="1">
      <c r="A12" s="41" t="s">
        <v>71</v>
      </c>
      <c r="B12" s="44" t="s">
        <v>78</v>
      </c>
    </row>
    <row r="13" spans="1:2" ht="180.75" customHeight="1">
      <c r="A13" s="41" t="s">
        <v>72</v>
      </c>
      <c r="B13" s="42" t="s">
        <v>79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2"/>
  <dimension ref="B1:D19"/>
  <sheetViews>
    <sheetView workbookViewId="0">
      <selection activeCell="G3" sqref="G3"/>
    </sheetView>
  </sheetViews>
  <sheetFormatPr defaultRowHeight="15"/>
  <cols>
    <col min="2" max="2" width="16.85546875" customWidth="1"/>
    <col min="3" max="3" width="14.5703125" customWidth="1"/>
  </cols>
  <sheetData>
    <row r="1" spans="2:4" ht="20.25">
      <c r="B1" s="2" t="s">
        <v>0</v>
      </c>
    </row>
    <row r="2" spans="2:4">
      <c r="B2" s="1"/>
    </row>
    <row r="3" spans="2:4" ht="24">
      <c r="B3" s="3" t="s">
        <v>1</v>
      </c>
      <c r="C3" s="8" t="s">
        <v>11</v>
      </c>
      <c r="D3" s="3" t="s">
        <v>12</v>
      </c>
    </row>
    <row r="4" spans="2:4">
      <c r="B4" s="4" t="s">
        <v>2</v>
      </c>
      <c r="C4" s="9">
        <v>25493</v>
      </c>
      <c r="D4" s="13">
        <f>RANK(C4,$C$4:$C$9)</f>
        <v>2</v>
      </c>
    </row>
    <row r="5" spans="2:4">
      <c r="B5" s="4" t="s">
        <v>3</v>
      </c>
      <c r="C5" s="9">
        <v>5334</v>
      </c>
      <c r="D5" s="13">
        <f t="shared" ref="D5:D9" si="0">RANK(C5,$C$4:$C$9)</f>
        <v>5</v>
      </c>
    </row>
    <row r="6" spans="2:4">
      <c r="B6" s="4" t="s">
        <v>4</v>
      </c>
      <c r="C6" s="9">
        <v>31242</v>
      </c>
      <c r="D6" s="13">
        <f t="shared" si="0"/>
        <v>1</v>
      </c>
    </row>
    <row r="7" spans="2:4">
      <c r="B7" s="4" t="s">
        <v>5</v>
      </c>
      <c r="C7" s="9">
        <v>7138</v>
      </c>
      <c r="D7" s="13">
        <f t="shared" si="0"/>
        <v>4</v>
      </c>
    </row>
    <row r="8" spans="2:4">
      <c r="B8" s="4" t="s">
        <v>6</v>
      </c>
      <c r="C8" s="9">
        <v>18739</v>
      </c>
      <c r="D8" s="13">
        <f t="shared" si="0"/>
        <v>3</v>
      </c>
    </row>
    <row r="9" spans="2:4">
      <c r="B9" s="5" t="s">
        <v>7</v>
      </c>
      <c r="C9" s="10">
        <v>4105</v>
      </c>
      <c r="D9" s="13">
        <f t="shared" si="0"/>
        <v>6</v>
      </c>
    </row>
    <row r="10" spans="2:4">
      <c r="B10" s="6" t="s">
        <v>8</v>
      </c>
      <c r="C10" s="11">
        <f>SUM(C4:C9)</f>
        <v>92051</v>
      </c>
      <c r="D10" s="14"/>
    </row>
    <row r="11" spans="2:4">
      <c r="B11" s="1"/>
    </row>
    <row r="12" spans="2:4">
      <c r="B12" s="7" t="s">
        <v>9</v>
      </c>
      <c r="C12" s="12" t="str">
        <f>IF(C13=C4,B4,IF(C13=C5,B5,IF(C13=C6,B6,IF(C13=C7,B7,IF(C13=C8,B8,IF(C13=C9,B9))))))</f>
        <v>Japonsko</v>
      </c>
    </row>
    <row r="13" spans="2:4">
      <c r="B13" s="7" t="s">
        <v>10</v>
      </c>
      <c r="C13" s="12">
        <f>MAX(C4:C9)</f>
        <v>31242</v>
      </c>
    </row>
    <row r="19" spans="2:2">
      <c r="B19" t="s">
        <v>13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3"/>
  <dimension ref="A1:G16"/>
  <sheetViews>
    <sheetView workbookViewId="0">
      <selection activeCell="J8" sqref="J8"/>
    </sheetView>
  </sheetViews>
  <sheetFormatPr defaultRowHeight="15"/>
  <cols>
    <col min="1" max="1" width="18.28515625" customWidth="1"/>
  </cols>
  <sheetData>
    <row r="1" spans="1:7" ht="15.75" thickBot="1">
      <c r="A1" s="50" t="s">
        <v>14</v>
      </c>
      <c r="B1" s="51"/>
      <c r="C1" s="51"/>
      <c r="D1" s="51"/>
      <c r="E1" s="51"/>
      <c r="F1" s="51"/>
      <c r="G1" s="52"/>
    </row>
    <row r="2" spans="1:7">
      <c r="A2" s="15" t="s">
        <v>15</v>
      </c>
      <c r="B2" s="16"/>
      <c r="C2" s="16"/>
      <c r="D2" s="16"/>
      <c r="E2" s="16"/>
      <c r="F2" s="16"/>
      <c r="G2" s="17"/>
    </row>
    <row r="3" spans="1:7" ht="15.75" thickBot="1">
      <c r="A3" s="18"/>
      <c r="B3" s="19">
        <v>1998</v>
      </c>
      <c r="C3" s="19">
        <v>1999</v>
      </c>
      <c r="D3" s="19">
        <v>2000</v>
      </c>
      <c r="E3" s="19">
        <v>2001</v>
      </c>
      <c r="F3" s="19">
        <v>2002</v>
      </c>
      <c r="G3" s="20">
        <v>2003</v>
      </c>
    </row>
    <row r="4" spans="1:7">
      <c r="A4" s="37" t="s">
        <v>16</v>
      </c>
      <c r="B4" s="21">
        <v>34269</v>
      </c>
      <c r="C4" s="22">
        <v>36007</v>
      </c>
      <c r="D4" s="22">
        <v>34581</v>
      </c>
      <c r="E4" s="22">
        <v>32561</v>
      </c>
      <c r="F4" s="22">
        <v>33357</v>
      </c>
      <c r="G4" s="23">
        <v>35589</v>
      </c>
    </row>
    <row r="5" spans="1:7">
      <c r="A5" s="38" t="s">
        <v>17</v>
      </c>
      <c r="B5" s="24">
        <v>8997</v>
      </c>
      <c r="C5" s="25">
        <v>10115</v>
      </c>
      <c r="D5" s="25">
        <v>9457</v>
      </c>
      <c r="E5" s="25">
        <v>8102</v>
      </c>
      <c r="F5" s="25">
        <v>8447</v>
      </c>
      <c r="G5" s="26">
        <v>9568</v>
      </c>
    </row>
    <row r="6" spans="1:7">
      <c r="A6" s="39" t="s">
        <v>18</v>
      </c>
      <c r="B6" s="24">
        <v>13856</v>
      </c>
      <c r="C6" s="25">
        <v>14856</v>
      </c>
      <c r="D6" s="25">
        <v>14321</v>
      </c>
      <c r="E6" s="25">
        <v>13579</v>
      </c>
      <c r="F6" s="25">
        <v>13742</v>
      </c>
      <c r="G6" s="26">
        <v>14367</v>
      </c>
    </row>
    <row r="7" spans="1:7">
      <c r="A7" s="39" t="s">
        <v>19</v>
      </c>
      <c r="B7" s="24">
        <v>14773</v>
      </c>
      <c r="C7" s="25">
        <v>15687</v>
      </c>
      <c r="D7" s="25">
        <v>15159</v>
      </c>
      <c r="E7" s="25">
        <v>14789</v>
      </c>
      <c r="F7" s="25">
        <v>15258</v>
      </c>
      <c r="G7" s="26">
        <v>16244</v>
      </c>
    </row>
    <row r="8" spans="1:7">
      <c r="A8" s="39" t="s">
        <v>50</v>
      </c>
      <c r="B8" s="24">
        <v>14845</v>
      </c>
      <c r="C8" s="25">
        <v>15254</v>
      </c>
      <c r="D8" s="25">
        <v>14558</v>
      </c>
      <c r="E8" s="25">
        <v>13657</v>
      </c>
      <c r="F8" s="25">
        <v>14321</v>
      </c>
      <c r="G8" s="26">
        <v>15781</v>
      </c>
    </row>
    <row r="9" spans="1:7">
      <c r="A9" s="39" t="s">
        <v>20</v>
      </c>
      <c r="B9" s="24">
        <v>19468</v>
      </c>
      <c r="C9" s="25">
        <v>21344</v>
      </c>
      <c r="D9" s="25">
        <v>21991</v>
      </c>
      <c r="E9" s="25">
        <v>20187</v>
      </c>
      <c r="F9" s="25">
        <v>20334</v>
      </c>
      <c r="G9" s="26">
        <v>21588</v>
      </c>
    </row>
    <row r="10" spans="1:7" ht="15.75" thickBot="1">
      <c r="A10" s="40" t="s">
        <v>21</v>
      </c>
      <c r="B10" s="27">
        <v>20105</v>
      </c>
      <c r="C10" s="28">
        <v>21046</v>
      </c>
      <c r="D10" s="28">
        <v>19476</v>
      </c>
      <c r="E10" s="28">
        <v>17614</v>
      </c>
      <c r="F10" s="28">
        <v>18487</v>
      </c>
      <c r="G10" s="29">
        <v>20303</v>
      </c>
    </row>
    <row r="11" spans="1:7" ht="15.75" thickBot="1"/>
    <row r="12" spans="1:7">
      <c r="A12" s="30" t="s">
        <v>22</v>
      </c>
      <c r="B12" s="34">
        <f>AVERAGE(B4:B10)</f>
        <v>18044.714285714286</v>
      </c>
      <c r="C12" s="34">
        <f t="shared" ref="C12:G12" si="0">AVERAGE(C4:C10)</f>
        <v>19187</v>
      </c>
      <c r="D12" s="34">
        <f t="shared" si="0"/>
        <v>18506.142857142859</v>
      </c>
      <c r="E12" s="34">
        <f t="shared" si="0"/>
        <v>17212.714285714286</v>
      </c>
      <c r="F12" s="34">
        <f t="shared" si="0"/>
        <v>17706.571428571428</v>
      </c>
      <c r="G12" s="34">
        <f t="shared" si="0"/>
        <v>19062.857142857141</v>
      </c>
    </row>
    <row r="13" spans="1:7" ht="15.75" thickBot="1">
      <c r="A13" s="18" t="s">
        <v>23</v>
      </c>
      <c r="B13" s="34">
        <f>SUM(B4:B10)</f>
        <v>126313</v>
      </c>
      <c r="C13" s="34">
        <f t="shared" ref="C13:G13" si="1">SUM(C4:C10)</f>
        <v>134309</v>
      </c>
      <c r="D13" s="34">
        <f t="shared" si="1"/>
        <v>129543</v>
      </c>
      <c r="E13" s="34">
        <f t="shared" si="1"/>
        <v>120489</v>
      </c>
      <c r="F13" s="34">
        <f t="shared" si="1"/>
        <v>123946</v>
      </c>
      <c r="G13" s="34">
        <f t="shared" si="1"/>
        <v>133440</v>
      </c>
    </row>
    <row r="16" spans="1:7">
      <c r="A16" t="s">
        <v>48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List4"/>
  <dimension ref="B1:I15"/>
  <sheetViews>
    <sheetView workbookViewId="0">
      <selection activeCell="E6" activeCellId="1" sqref="B6:B14 E6:E14"/>
    </sheetView>
  </sheetViews>
  <sheetFormatPr defaultRowHeight="15"/>
  <cols>
    <col min="2" max="2" width="17.42578125" customWidth="1"/>
    <col min="3" max="3" width="11" customWidth="1"/>
    <col min="4" max="4" width="12" customWidth="1"/>
    <col min="5" max="5" width="12.7109375" customWidth="1"/>
    <col min="6" max="6" width="11.42578125" customWidth="1"/>
    <col min="7" max="7" width="12" customWidth="1"/>
    <col min="8" max="8" width="11.42578125" customWidth="1"/>
    <col min="9" max="9" width="13.28515625" customWidth="1"/>
  </cols>
  <sheetData>
    <row r="1" spans="2:9">
      <c r="B1" s="31" t="s">
        <v>42</v>
      </c>
      <c r="C1" s="31"/>
      <c r="D1" s="31"/>
      <c r="E1" s="31"/>
      <c r="F1" s="31"/>
      <c r="G1" s="31"/>
      <c r="H1" s="31"/>
      <c r="I1" s="31"/>
    </row>
    <row r="2" spans="2:9">
      <c r="B2" s="31" t="s">
        <v>43</v>
      </c>
      <c r="C2" s="31"/>
      <c r="D2" s="31"/>
      <c r="E2" s="31"/>
      <c r="F2" s="31"/>
      <c r="G2" s="31"/>
      <c r="H2" s="31"/>
      <c r="I2" s="31"/>
    </row>
    <row r="3" spans="2:9" ht="17.25">
      <c r="B3" s="31" t="s">
        <v>24</v>
      </c>
      <c r="C3" s="31"/>
      <c r="D3" s="31"/>
      <c r="E3" s="31"/>
      <c r="F3" s="31"/>
      <c r="G3" s="31"/>
      <c r="H3" s="31"/>
      <c r="I3" s="31"/>
    </row>
    <row r="4" spans="2:9">
      <c r="B4" s="31" t="s">
        <v>25</v>
      </c>
      <c r="C4" s="31"/>
      <c r="D4" s="31"/>
      <c r="E4" s="31"/>
      <c r="F4" s="31"/>
      <c r="G4" s="31"/>
      <c r="H4" s="31"/>
      <c r="I4" s="31"/>
    </row>
    <row r="6" spans="2:9" ht="45">
      <c r="B6" s="32" t="s">
        <v>1</v>
      </c>
      <c r="C6" s="32" t="s">
        <v>26</v>
      </c>
      <c r="D6" s="32" t="s">
        <v>27</v>
      </c>
      <c r="E6" s="32" t="s">
        <v>28</v>
      </c>
      <c r="F6" s="32" t="s">
        <v>29</v>
      </c>
      <c r="G6" s="32" t="s">
        <v>30</v>
      </c>
      <c r="H6" s="32" t="s">
        <v>31</v>
      </c>
      <c r="I6" s="32" t="s">
        <v>32</v>
      </c>
    </row>
    <row r="7" spans="2:9">
      <c r="B7" s="33" t="s">
        <v>34</v>
      </c>
      <c r="C7" s="13">
        <v>2004</v>
      </c>
      <c r="D7" s="13">
        <v>1.34</v>
      </c>
      <c r="E7" s="34">
        <v>45226</v>
      </c>
      <c r="F7" s="34">
        <v>21900</v>
      </c>
      <c r="G7" s="13">
        <v>6</v>
      </c>
      <c r="H7" s="13">
        <v>4</v>
      </c>
      <c r="I7" s="13">
        <f>ROUND(D7*1000000/E7,3)</f>
        <v>29.629000000000001</v>
      </c>
    </row>
    <row r="8" spans="2:9">
      <c r="B8" s="33" t="s">
        <v>39</v>
      </c>
      <c r="C8" s="13">
        <v>2004</v>
      </c>
      <c r="D8" s="13">
        <v>5.41</v>
      </c>
      <c r="E8" s="34">
        <v>48845</v>
      </c>
      <c r="F8" s="34">
        <v>22600</v>
      </c>
      <c r="G8" s="13">
        <v>13</v>
      </c>
      <c r="H8" s="13">
        <v>7</v>
      </c>
      <c r="I8" s="13">
        <f t="shared" ref="I8:I14" si="0">ROUND(D8*1000000/E8,3)</f>
        <v>110.759</v>
      </c>
    </row>
    <row r="9" spans="2:9">
      <c r="B9" s="33" t="s">
        <v>33</v>
      </c>
      <c r="C9" s="13">
        <v>2004</v>
      </c>
      <c r="D9" s="13">
        <v>10.32</v>
      </c>
      <c r="E9" s="34">
        <v>78866</v>
      </c>
      <c r="F9" s="34">
        <v>26800</v>
      </c>
      <c r="G9" s="13">
        <v>22</v>
      </c>
      <c r="H9" s="13">
        <v>12</v>
      </c>
      <c r="I9" s="13">
        <f t="shared" si="0"/>
        <v>130.85499999999999</v>
      </c>
    </row>
    <row r="10" spans="2:9">
      <c r="B10" s="33" t="s">
        <v>38</v>
      </c>
      <c r="C10" s="13">
        <v>1958</v>
      </c>
      <c r="D10" s="13">
        <v>16.7</v>
      </c>
      <c r="E10" s="34">
        <v>41526</v>
      </c>
      <c r="F10" s="34">
        <v>41300</v>
      </c>
      <c r="G10" s="13">
        <v>25</v>
      </c>
      <c r="H10" s="13">
        <v>13</v>
      </c>
      <c r="I10" s="13">
        <f t="shared" si="0"/>
        <v>402.15800000000002</v>
      </c>
    </row>
    <row r="11" spans="2:9">
      <c r="B11" s="33" t="s">
        <v>36</v>
      </c>
      <c r="C11" s="13">
        <v>1958</v>
      </c>
      <c r="D11" s="13">
        <v>59.32</v>
      </c>
      <c r="E11" s="34">
        <v>301230</v>
      </c>
      <c r="F11" s="34">
        <v>31000</v>
      </c>
      <c r="G11" s="13">
        <v>72</v>
      </c>
      <c r="H11" s="13">
        <v>29</v>
      </c>
      <c r="I11" s="13">
        <f t="shared" si="0"/>
        <v>196.92599999999999</v>
      </c>
    </row>
    <row r="12" spans="2:9">
      <c r="B12" s="33" t="s">
        <v>40</v>
      </c>
      <c r="C12" s="13">
        <v>1973</v>
      </c>
      <c r="D12" s="13">
        <v>61.02</v>
      </c>
      <c r="E12" s="34">
        <v>244820</v>
      </c>
      <c r="F12" s="34">
        <v>37400</v>
      </c>
      <c r="G12" s="13">
        <v>72</v>
      </c>
      <c r="H12" s="13">
        <v>29</v>
      </c>
      <c r="I12" s="13">
        <f t="shared" si="0"/>
        <v>249.244</v>
      </c>
    </row>
    <row r="13" spans="2:9">
      <c r="B13" s="33" t="s">
        <v>35</v>
      </c>
      <c r="C13" s="13">
        <v>1958</v>
      </c>
      <c r="D13" s="13">
        <v>62.03</v>
      </c>
      <c r="E13" s="34">
        <v>543427</v>
      </c>
      <c r="F13" s="34">
        <v>32700</v>
      </c>
      <c r="G13" s="13">
        <v>72</v>
      </c>
      <c r="H13" s="13">
        <v>29</v>
      </c>
      <c r="I13" s="13">
        <f t="shared" si="0"/>
        <v>114.146</v>
      </c>
    </row>
    <row r="14" spans="2:9">
      <c r="B14" s="33" t="s">
        <v>37</v>
      </c>
      <c r="C14" s="13">
        <v>1958</v>
      </c>
      <c r="D14" s="13">
        <v>82.12</v>
      </c>
      <c r="E14" s="34">
        <v>357021</v>
      </c>
      <c r="F14" s="34">
        <v>34800</v>
      </c>
      <c r="G14" s="13">
        <v>99</v>
      </c>
      <c r="H14" s="13">
        <v>29</v>
      </c>
      <c r="I14" s="13">
        <f t="shared" si="0"/>
        <v>230.01400000000001</v>
      </c>
    </row>
    <row r="15" spans="2:9">
      <c r="B15" s="33" t="s">
        <v>41</v>
      </c>
      <c r="C15" s="33"/>
      <c r="D15" s="33">
        <v>495.58</v>
      </c>
      <c r="E15" s="35"/>
      <c r="F15" s="35">
        <v>33800</v>
      </c>
      <c r="G15" s="33">
        <v>736</v>
      </c>
      <c r="H15" s="33">
        <v>345</v>
      </c>
      <c r="I15" s="13"/>
    </row>
  </sheetData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List5"/>
  <dimension ref="A1:N12"/>
  <sheetViews>
    <sheetView tabSelected="1" workbookViewId="0">
      <selection activeCell="K34" sqref="K34"/>
    </sheetView>
  </sheetViews>
  <sheetFormatPr defaultRowHeight="15"/>
  <sheetData>
    <row r="1" spans="1:14">
      <c r="A1" t="s">
        <v>44</v>
      </c>
    </row>
    <row r="3" spans="1:14">
      <c r="A3" t="s">
        <v>45</v>
      </c>
    </row>
    <row r="4" spans="1:14">
      <c r="B4" s="36" t="s">
        <v>46</v>
      </c>
      <c r="C4" s="36">
        <v>-5</v>
      </c>
      <c r="D4" s="36">
        <v>-4</v>
      </c>
      <c r="E4" s="36">
        <v>-3</v>
      </c>
      <c r="F4" s="36">
        <v>-2</v>
      </c>
      <c r="G4" s="36">
        <v>-1</v>
      </c>
      <c r="H4" s="36">
        <v>0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</row>
    <row r="5" spans="1:14">
      <c r="B5" s="13" t="s">
        <v>45</v>
      </c>
      <c r="C5" s="36">
        <f>-3*C4+7</f>
        <v>22</v>
      </c>
      <c r="D5" s="36">
        <f t="shared" ref="D5:N5" si="0">-3*D4+7</f>
        <v>19</v>
      </c>
      <c r="E5" s="36">
        <f t="shared" si="0"/>
        <v>16</v>
      </c>
      <c r="F5" s="36">
        <f t="shared" si="0"/>
        <v>13</v>
      </c>
      <c r="G5" s="36">
        <f t="shared" si="0"/>
        <v>10</v>
      </c>
      <c r="H5" s="36">
        <f t="shared" si="0"/>
        <v>7</v>
      </c>
      <c r="I5" s="36">
        <f t="shared" si="0"/>
        <v>4</v>
      </c>
      <c r="J5" s="36">
        <f t="shared" si="0"/>
        <v>1</v>
      </c>
      <c r="K5" s="36">
        <f t="shared" si="0"/>
        <v>-2</v>
      </c>
      <c r="L5" s="36">
        <f t="shared" si="0"/>
        <v>-5</v>
      </c>
      <c r="M5" s="36">
        <f t="shared" si="0"/>
        <v>-8</v>
      </c>
      <c r="N5" s="36">
        <f t="shared" si="0"/>
        <v>-11</v>
      </c>
    </row>
    <row r="8" spans="1:14">
      <c r="A8" t="s">
        <v>47</v>
      </c>
    </row>
    <row r="9" spans="1:14">
      <c r="B9" s="36" t="s">
        <v>46</v>
      </c>
      <c r="C9" s="36">
        <v>-5</v>
      </c>
      <c r="D9" s="36">
        <v>-4</v>
      </c>
      <c r="E9" s="36">
        <v>-3</v>
      </c>
      <c r="F9" s="36">
        <v>-2</v>
      </c>
      <c r="G9" s="36">
        <v>-1</v>
      </c>
      <c r="H9" s="36">
        <v>0</v>
      </c>
      <c r="I9" s="36">
        <v>1</v>
      </c>
      <c r="J9" s="36">
        <v>2</v>
      </c>
      <c r="K9" s="36">
        <v>3</v>
      </c>
      <c r="L9" s="36">
        <v>4</v>
      </c>
      <c r="M9" s="36">
        <v>5</v>
      </c>
      <c r="N9" s="36">
        <v>6</v>
      </c>
    </row>
    <row r="10" spans="1:14">
      <c r="B10" s="13" t="s">
        <v>47</v>
      </c>
      <c r="C10" s="36">
        <f>7*C9+3</f>
        <v>-32</v>
      </c>
      <c r="D10" s="36">
        <f t="shared" ref="D10:N10" si="1">7*D9+3</f>
        <v>-25</v>
      </c>
      <c r="E10" s="36">
        <f t="shared" si="1"/>
        <v>-18</v>
      </c>
      <c r="F10" s="36">
        <f t="shared" si="1"/>
        <v>-11</v>
      </c>
      <c r="G10" s="36">
        <f t="shared" si="1"/>
        <v>-4</v>
      </c>
      <c r="H10" s="36">
        <f t="shared" si="1"/>
        <v>3</v>
      </c>
      <c r="I10" s="36">
        <f t="shared" si="1"/>
        <v>10</v>
      </c>
      <c r="J10" s="36">
        <f t="shared" si="1"/>
        <v>17</v>
      </c>
      <c r="K10" s="36">
        <f t="shared" si="1"/>
        <v>24</v>
      </c>
      <c r="L10" s="36">
        <f t="shared" si="1"/>
        <v>31</v>
      </c>
      <c r="M10" s="36">
        <f t="shared" si="1"/>
        <v>38</v>
      </c>
      <c r="N10" s="36">
        <f t="shared" si="1"/>
        <v>45</v>
      </c>
    </row>
    <row r="12" spans="1:14">
      <c r="B12" t="s">
        <v>49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List6"/>
  <dimension ref="B1:D19"/>
  <sheetViews>
    <sheetView workbookViewId="0">
      <selection activeCell="G3" sqref="G3"/>
    </sheetView>
  </sheetViews>
  <sheetFormatPr defaultRowHeight="15"/>
  <cols>
    <col min="2" max="2" width="16.85546875" customWidth="1"/>
    <col min="3" max="3" width="14.5703125" customWidth="1"/>
  </cols>
  <sheetData>
    <row r="1" spans="2:4" ht="20.25">
      <c r="B1" s="2" t="s">
        <v>0</v>
      </c>
    </row>
    <row r="2" spans="2:4">
      <c r="B2" s="1"/>
    </row>
    <row r="3" spans="2:4" ht="24">
      <c r="B3" s="3" t="s">
        <v>1</v>
      </c>
      <c r="C3" s="8" t="s">
        <v>11</v>
      </c>
      <c r="D3" s="3" t="s">
        <v>12</v>
      </c>
    </row>
    <row r="4" spans="2:4">
      <c r="B4" s="4" t="s">
        <v>2</v>
      </c>
      <c r="C4" s="9">
        <v>25493</v>
      </c>
      <c r="D4" s="13">
        <f>RANK(C4,$C$4:$C$9)</f>
        <v>2</v>
      </c>
    </row>
    <row r="5" spans="2:4">
      <c r="B5" s="4" t="s">
        <v>3</v>
      </c>
      <c r="C5" s="9">
        <v>5334</v>
      </c>
      <c r="D5" s="13">
        <f t="shared" ref="D5:D9" si="0">RANK(C5,$C$4:$C$9)</f>
        <v>5</v>
      </c>
    </row>
    <row r="6" spans="2:4">
      <c r="B6" s="4" t="s">
        <v>4</v>
      </c>
      <c r="C6" s="9">
        <v>31242</v>
      </c>
      <c r="D6" s="13">
        <f t="shared" si="0"/>
        <v>1</v>
      </c>
    </row>
    <row r="7" spans="2:4">
      <c r="B7" s="4" t="s">
        <v>5</v>
      </c>
      <c r="C7" s="9">
        <v>7138</v>
      </c>
      <c r="D7" s="13">
        <f t="shared" si="0"/>
        <v>4</v>
      </c>
    </row>
    <row r="8" spans="2:4">
      <c r="B8" s="4" t="s">
        <v>6</v>
      </c>
      <c r="C8" s="9">
        <v>18739</v>
      </c>
      <c r="D8" s="13">
        <f t="shared" si="0"/>
        <v>3</v>
      </c>
    </row>
    <row r="9" spans="2:4">
      <c r="B9" s="5" t="s">
        <v>7</v>
      </c>
      <c r="C9" s="10">
        <v>4105</v>
      </c>
      <c r="D9" s="13">
        <f t="shared" si="0"/>
        <v>6</v>
      </c>
    </row>
    <row r="10" spans="2:4">
      <c r="B10" s="6" t="s">
        <v>8</v>
      </c>
      <c r="C10" s="11">
        <f>SUM(C4:C9)</f>
        <v>92051</v>
      </c>
      <c r="D10" s="14"/>
    </row>
    <row r="11" spans="2:4">
      <c r="B11" s="1"/>
    </row>
    <row r="12" spans="2:4">
      <c r="B12" s="7" t="s">
        <v>9</v>
      </c>
      <c r="C12" s="12" t="str">
        <f>IF(C13=C4,B4,IF(C13=C5,B5,IF(C13=C6,B6,IF(C13=C7,B7,IF(C13=C8,B8,IF(C13=C9,B9))))))</f>
        <v>Japonsko</v>
      </c>
    </row>
    <row r="13" spans="2:4">
      <c r="B13" s="7" t="s">
        <v>10</v>
      </c>
      <c r="C13" s="12">
        <f>MAX(C4:C9)</f>
        <v>31242</v>
      </c>
    </row>
    <row r="19" spans="2:2">
      <c r="B19" t="s">
        <v>13</v>
      </c>
    </row>
  </sheetData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List7"/>
  <dimension ref="A1:G16"/>
  <sheetViews>
    <sheetView workbookViewId="0">
      <selection activeCell="J8" sqref="J8"/>
    </sheetView>
  </sheetViews>
  <sheetFormatPr defaultRowHeight="15"/>
  <cols>
    <col min="1" max="1" width="18.28515625" customWidth="1"/>
  </cols>
  <sheetData>
    <row r="1" spans="1:7" ht="15.75" thickBot="1">
      <c r="A1" s="50" t="s">
        <v>14</v>
      </c>
      <c r="B1" s="51"/>
      <c r="C1" s="51"/>
      <c r="D1" s="51"/>
      <c r="E1" s="51"/>
      <c r="F1" s="51"/>
      <c r="G1" s="52"/>
    </row>
    <row r="2" spans="1:7">
      <c r="A2" s="15" t="s">
        <v>15</v>
      </c>
      <c r="B2" s="16"/>
      <c r="C2" s="16"/>
      <c r="D2" s="16"/>
      <c r="E2" s="16"/>
      <c r="F2" s="16"/>
      <c r="G2" s="17"/>
    </row>
    <row r="3" spans="1:7" ht="15.75" thickBot="1">
      <c r="A3" s="18"/>
      <c r="B3" s="19">
        <v>1998</v>
      </c>
      <c r="C3" s="19">
        <v>1999</v>
      </c>
      <c r="D3" s="19">
        <v>2000</v>
      </c>
      <c r="E3" s="19">
        <v>2001</v>
      </c>
      <c r="F3" s="19">
        <v>2002</v>
      </c>
      <c r="G3" s="20">
        <v>2003</v>
      </c>
    </row>
    <row r="4" spans="1:7">
      <c r="A4" s="37" t="s">
        <v>16</v>
      </c>
      <c r="B4" s="21">
        <v>34269</v>
      </c>
      <c r="C4" s="22">
        <v>36007</v>
      </c>
      <c r="D4" s="22">
        <v>34581</v>
      </c>
      <c r="E4" s="22">
        <v>32561</v>
      </c>
      <c r="F4" s="22">
        <v>33357</v>
      </c>
      <c r="G4" s="23">
        <v>35589</v>
      </c>
    </row>
    <row r="5" spans="1:7">
      <c r="A5" s="38" t="s">
        <v>17</v>
      </c>
      <c r="B5" s="24">
        <v>8997</v>
      </c>
      <c r="C5" s="25">
        <v>10115</v>
      </c>
      <c r="D5" s="25">
        <v>9457</v>
      </c>
      <c r="E5" s="25">
        <v>8102</v>
      </c>
      <c r="F5" s="25">
        <v>8447</v>
      </c>
      <c r="G5" s="26">
        <v>9568</v>
      </c>
    </row>
    <row r="6" spans="1:7">
      <c r="A6" s="39" t="s">
        <v>18</v>
      </c>
      <c r="B6" s="24">
        <v>13856</v>
      </c>
      <c r="C6" s="25">
        <v>14856</v>
      </c>
      <c r="D6" s="25">
        <v>14321</v>
      </c>
      <c r="E6" s="25">
        <v>13579</v>
      </c>
      <c r="F6" s="25">
        <v>13742</v>
      </c>
      <c r="G6" s="26">
        <v>14367</v>
      </c>
    </row>
    <row r="7" spans="1:7">
      <c r="A7" s="39" t="s">
        <v>19</v>
      </c>
      <c r="B7" s="24">
        <v>14773</v>
      </c>
      <c r="C7" s="25">
        <v>15687</v>
      </c>
      <c r="D7" s="25">
        <v>15159</v>
      </c>
      <c r="E7" s="25">
        <v>14789</v>
      </c>
      <c r="F7" s="25">
        <v>15258</v>
      </c>
      <c r="G7" s="26">
        <v>16244</v>
      </c>
    </row>
    <row r="8" spans="1:7">
      <c r="A8" s="39" t="s">
        <v>50</v>
      </c>
      <c r="B8" s="24">
        <v>14845</v>
      </c>
      <c r="C8" s="25">
        <v>15254</v>
      </c>
      <c r="D8" s="25">
        <v>14558</v>
      </c>
      <c r="E8" s="25">
        <v>13657</v>
      </c>
      <c r="F8" s="25">
        <v>14321</v>
      </c>
      <c r="G8" s="26">
        <v>15781</v>
      </c>
    </row>
    <row r="9" spans="1:7">
      <c r="A9" s="39" t="s">
        <v>20</v>
      </c>
      <c r="B9" s="24">
        <v>19468</v>
      </c>
      <c r="C9" s="25">
        <v>21344</v>
      </c>
      <c r="D9" s="25">
        <v>21991</v>
      </c>
      <c r="E9" s="25">
        <v>20187</v>
      </c>
      <c r="F9" s="25">
        <v>20334</v>
      </c>
      <c r="G9" s="26">
        <v>21588</v>
      </c>
    </row>
    <row r="10" spans="1:7" ht="15.75" thickBot="1">
      <c r="A10" s="40" t="s">
        <v>21</v>
      </c>
      <c r="B10" s="27">
        <v>20105</v>
      </c>
      <c r="C10" s="28">
        <v>21046</v>
      </c>
      <c r="D10" s="28">
        <v>19476</v>
      </c>
      <c r="E10" s="28">
        <v>17614</v>
      </c>
      <c r="F10" s="28">
        <v>18487</v>
      </c>
      <c r="G10" s="29">
        <v>20303</v>
      </c>
    </row>
    <row r="11" spans="1:7" ht="15.75" thickBot="1"/>
    <row r="12" spans="1:7">
      <c r="A12" s="30" t="s">
        <v>22</v>
      </c>
      <c r="B12" s="34">
        <f>AVERAGE(B4:B10)</f>
        <v>18044.714285714286</v>
      </c>
      <c r="C12" s="34">
        <f t="shared" ref="C12:G12" si="0">AVERAGE(C4:C10)</f>
        <v>19187</v>
      </c>
      <c r="D12" s="34">
        <f t="shared" si="0"/>
        <v>18506.142857142859</v>
      </c>
      <c r="E12" s="34">
        <f t="shared" si="0"/>
        <v>17212.714285714286</v>
      </c>
      <c r="F12" s="34">
        <f t="shared" si="0"/>
        <v>17706.571428571428</v>
      </c>
      <c r="G12" s="34">
        <f t="shared" si="0"/>
        <v>19062.857142857141</v>
      </c>
    </row>
    <row r="13" spans="1:7" ht="15.75" thickBot="1">
      <c r="A13" s="18" t="s">
        <v>23</v>
      </c>
      <c r="B13" s="34">
        <f>SUM(B4:B10)</f>
        <v>126313</v>
      </c>
      <c r="C13" s="34">
        <f t="shared" ref="C13:G13" si="1">SUM(C4:C10)</f>
        <v>134309</v>
      </c>
      <c r="D13" s="34">
        <f t="shared" si="1"/>
        <v>129543</v>
      </c>
      <c r="E13" s="34">
        <f t="shared" si="1"/>
        <v>120489</v>
      </c>
      <c r="F13" s="34">
        <f t="shared" si="1"/>
        <v>123946</v>
      </c>
      <c r="G13" s="34">
        <f t="shared" si="1"/>
        <v>133440</v>
      </c>
    </row>
    <row r="16" spans="1:7">
      <c r="A16" t="s">
        <v>48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List8"/>
  <dimension ref="B1:I15"/>
  <sheetViews>
    <sheetView workbookViewId="0">
      <selection activeCell="E6" activeCellId="1" sqref="B6:B14 E6:E14"/>
    </sheetView>
  </sheetViews>
  <sheetFormatPr defaultRowHeight="15"/>
  <cols>
    <col min="2" max="2" width="17.42578125" customWidth="1"/>
    <col min="3" max="3" width="11" customWidth="1"/>
    <col min="4" max="4" width="12" customWidth="1"/>
    <col min="5" max="5" width="12.7109375" customWidth="1"/>
    <col min="6" max="6" width="11.42578125" customWidth="1"/>
    <col min="7" max="7" width="12" customWidth="1"/>
    <col min="8" max="8" width="11.42578125" customWidth="1"/>
    <col min="9" max="9" width="13.28515625" customWidth="1"/>
  </cols>
  <sheetData>
    <row r="1" spans="2:9">
      <c r="B1" s="31" t="s">
        <v>42</v>
      </c>
      <c r="C1" s="31"/>
      <c r="D1" s="31"/>
      <c r="E1" s="31"/>
      <c r="F1" s="31"/>
      <c r="G1" s="31"/>
      <c r="H1" s="31"/>
      <c r="I1" s="31"/>
    </row>
    <row r="2" spans="2:9">
      <c r="B2" s="31" t="s">
        <v>43</v>
      </c>
      <c r="C2" s="31"/>
      <c r="D2" s="31"/>
      <c r="E2" s="31"/>
      <c r="F2" s="31"/>
      <c r="G2" s="31"/>
      <c r="H2" s="31"/>
      <c r="I2" s="31"/>
    </row>
    <row r="3" spans="2:9" ht="17.25">
      <c r="B3" s="31" t="s">
        <v>24</v>
      </c>
      <c r="C3" s="31"/>
      <c r="D3" s="31"/>
      <c r="E3" s="31"/>
      <c r="F3" s="31"/>
      <c r="G3" s="31"/>
      <c r="H3" s="31"/>
      <c r="I3" s="31"/>
    </row>
    <row r="4" spans="2:9">
      <c r="B4" s="31" t="s">
        <v>25</v>
      </c>
      <c r="C4" s="31"/>
      <c r="D4" s="31"/>
      <c r="E4" s="31"/>
      <c r="F4" s="31"/>
      <c r="G4" s="31"/>
      <c r="H4" s="31"/>
      <c r="I4" s="31"/>
    </row>
    <row r="6" spans="2:9" ht="45">
      <c r="B6" s="32" t="s">
        <v>1</v>
      </c>
      <c r="C6" s="32" t="s">
        <v>26</v>
      </c>
      <c r="D6" s="32" t="s">
        <v>27</v>
      </c>
      <c r="E6" s="32" t="s">
        <v>28</v>
      </c>
      <c r="F6" s="32" t="s">
        <v>29</v>
      </c>
      <c r="G6" s="32" t="s">
        <v>30</v>
      </c>
      <c r="H6" s="32" t="s">
        <v>31</v>
      </c>
      <c r="I6" s="32" t="s">
        <v>32</v>
      </c>
    </row>
    <row r="7" spans="2:9">
      <c r="B7" s="33" t="s">
        <v>34</v>
      </c>
      <c r="C7" s="13">
        <v>2004</v>
      </c>
      <c r="D7" s="13">
        <v>1.34</v>
      </c>
      <c r="E7" s="34">
        <v>45226</v>
      </c>
      <c r="F7" s="34">
        <v>21900</v>
      </c>
      <c r="G7" s="13">
        <v>6</v>
      </c>
      <c r="H7" s="13">
        <v>4</v>
      </c>
      <c r="I7" s="13">
        <f>ROUND(D7*1000000/E7,3)</f>
        <v>29.629000000000001</v>
      </c>
    </row>
    <row r="8" spans="2:9">
      <c r="B8" s="33" t="s">
        <v>39</v>
      </c>
      <c r="C8" s="13">
        <v>2004</v>
      </c>
      <c r="D8" s="13">
        <v>5.41</v>
      </c>
      <c r="E8" s="34">
        <v>48845</v>
      </c>
      <c r="F8" s="34">
        <v>22600</v>
      </c>
      <c r="G8" s="13">
        <v>13</v>
      </c>
      <c r="H8" s="13">
        <v>7</v>
      </c>
      <c r="I8" s="13">
        <f t="shared" ref="I8:I14" si="0">ROUND(D8*1000000/E8,3)</f>
        <v>110.759</v>
      </c>
    </row>
    <row r="9" spans="2:9">
      <c r="B9" s="33" t="s">
        <v>33</v>
      </c>
      <c r="C9" s="13">
        <v>2004</v>
      </c>
      <c r="D9" s="13">
        <v>10.32</v>
      </c>
      <c r="E9" s="34">
        <v>78866</v>
      </c>
      <c r="F9" s="34">
        <v>26800</v>
      </c>
      <c r="G9" s="13">
        <v>22</v>
      </c>
      <c r="H9" s="13">
        <v>12</v>
      </c>
      <c r="I9" s="13">
        <f t="shared" si="0"/>
        <v>130.85499999999999</v>
      </c>
    </row>
    <row r="10" spans="2:9">
      <c r="B10" s="33" t="s">
        <v>38</v>
      </c>
      <c r="C10" s="13">
        <v>1958</v>
      </c>
      <c r="D10" s="13">
        <v>16.7</v>
      </c>
      <c r="E10" s="34">
        <v>41526</v>
      </c>
      <c r="F10" s="34">
        <v>41300</v>
      </c>
      <c r="G10" s="13">
        <v>25</v>
      </c>
      <c r="H10" s="13">
        <v>13</v>
      </c>
      <c r="I10" s="13">
        <f t="shared" si="0"/>
        <v>402.15800000000002</v>
      </c>
    </row>
    <row r="11" spans="2:9">
      <c r="B11" s="33" t="s">
        <v>36</v>
      </c>
      <c r="C11" s="13">
        <v>1958</v>
      </c>
      <c r="D11" s="13">
        <v>59.32</v>
      </c>
      <c r="E11" s="34">
        <v>301230</v>
      </c>
      <c r="F11" s="34">
        <v>31000</v>
      </c>
      <c r="G11" s="13">
        <v>72</v>
      </c>
      <c r="H11" s="13">
        <v>29</v>
      </c>
      <c r="I11" s="13">
        <f t="shared" si="0"/>
        <v>196.92599999999999</v>
      </c>
    </row>
    <row r="12" spans="2:9">
      <c r="B12" s="33" t="s">
        <v>40</v>
      </c>
      <c r="C12" s="13">
        <v>1973</v>
      </c>
      <c r="D12" s="13">
        <v>61.02</v>
      </c>
      <c r="E12" s="34">
        <v>244820</v>
      </c>
      <c r="F12" s="34">
        <v>37400</v>
      </c>
      <c r="G12" s="13">
        <v>72</v>
      </c>
      <c r="H12" s="13">
        <v>29</v>
      </c>
      <c r="I12" s="13">
        <f t="shared" si="0"/>
        <v>249.244</v>
      </c>
    </row>
    <row r="13" spans="2:9">
      <c r="B13" s="33" t="s">
        <v>35</v>
      </c>
      <c r="C13" s="13">
        <v>1958</v>
      </c>
      <c r="D13" s="13">
        <v>62.03</v>
      </c>
      <c r="E13" s="34">
        <v>543427</v>
      </c>
      <c r="F13" s="34">
        <v>32700</v>
      </c>
      <c r="G13" s="13">
        <v>72</v>
      </c>
      <c r="H13" s="13">
        <v>29</v>
      </c>
      <c r="I13" s="13">
        <f t="shared" si="0"/>
        <v>114.146</v>
      </c>
    </row>
    <row r="14" spans="2:9">
      <c r="B14" s="33" t="s">
        <v>37</v>
      </c>
      <c r="C14" s="13">
        <v>1958</v>
      </c>
      <c r="D14" s="13">
        <v>82.12</v>
      </c>
      <c r="E14" s="34">
        <v>357021</v>
      </c>
      <c r="F14" s="34">
        <v>34800</v>
      </c>
      <c r="G14" s="13">
        <v>99</v>
      </c>
      <c r="H14" s="13">
        <v>29</v>
      </c>
      <c r="I14" s="13">
        <f t="shared" si="0"/>
        <v>230.01400000000001</v>
      </c>
    </row>
    <row r="15" spans="2:9">
      <c r="B15" s="33" t="s">
        <v>41</v>
      </c>
      <c r="C15" s="33"/>
      <c r="D15" s="33">
        <v>495.58</v>
      </c>
      <c r="E15" s="35"/>
      <c r="F15" s="35">
        <v>33800</v>
      </c>
      <c r="G15" s="33">
        <v>736</v>
      </c>
      <c r="H15" s="33">
        <v>345</v>
      </c>
      <c r="I15" s="13"/>
    </row>
  </sheetData>
  <sortState ref="B7:I14">
    <sortCondition ref="D7:D14"/>
  </sortState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List9"/>
  <dimension ref="A1:N12"/>
  <sheetViews>
    <sheetView workbookViewId="0">
      <selection activeCell="Q21" sqref="Q21"/>
    </sheetView>
  </sheetViews>
  <sheetFormatPr defaultRowHeight="15"/>
  <sheetData>
    <row r="1" spans="1:14">
      <c r="A1" t="s">
        <v>44</v>
      </c>
    </row>
    <row r="3" spans="1:14">
      <c r="A3" t="s">
        <v>45</v>
      </c>
    </row>
    <row r="4" spans="1:14">
      <c r="B4" s="36" t="s">
        <v>46</v>
      </c>
      <c r="C4" s="36">
        <v>-5</v>
      </c>
      <c r="D4" s="36">
        <v>-4</v>
      </c>
      <c r="E4" s="36">
        <v>-3</v>
      </c>
      <c r="F4" s="36">
        <v>-2</v>
      </c>
      <c r="G4" s="36">
        <v>-1</v>
      </c>
      <c r="H4" s="36">
        <v>0</v>
      </c>
      <c r="I4" s="36">
        <v>1</v>
      </c>
      <c r="J4" s="36">
        <v>2</v>
      </c>
      <c r="K4" s="36">
        <v>3</v>
      </c>
      <c r="L4" s="36">
        <v>4</v>
      </c>
      <c r="M4" s="36">
        <v>5</v>
      </c>
      <c r="N4" s="36">
        <v>6</v>
      </c>
    </row>
    <row r="5" spans="1:14">
      <c r="B5" s="13" t="s">
        <v>45</v>
      </c>
      <c r="C5" s="36">
        <f>-3*C4+7</f>
        <v>22</v>
      </c>
      <c r="D5" s="36">
        <f t="shared" ref="D5:N5" si="0">-3*D4+7</f>
        <v>19</v>
      </c>
      <c r="E5" s="36">
        <f t="shared" si="0"/>
        <v>16</v>
      </c>
      <c r="F5" s="36">
        <f t="shared" si="0"/>
        <v>13</v>
      </c>
      <c r="G5" s="36">
        <f t="shared" si="0"/>
        <v>10</v>
      </c>
      <c r="H5" s="36">
        <f t="shared" si="0"/>
        <v>7</v>
      </c>
      <c r="I5" s="36">
        <f t="shared" si="0"/>
        <v>4</v>
      </c>
      <c r="J5" s="36">
        <f t="shared" si="0"/>
        <v>1</v>
      </c>
      <c r="K5" s="36">
        <f t="shared" si="0"/>
        <v>-2</v>
      </c>
      <c r="L5" s="36">
        <f t="shared" si="0"/>
        <v>-5</v>
      </c>
      <c r="M5" s="36">
        <f t="shared" si="0"/>
        <v>-8</v>
      </c>
      <c r="N5" s="36">
        <f t="shared" si="0"/>
        <v>-11</v>
      </c>
    </row>
    <row r="8" spans="1:14">
      <c r="A8" t="s">
        <v>47</v>
      </c>
    </row>
    <row r="9" spans="1:14">
      <c r="B9" s="36" t="s">
        <v>46</v>
      </c>
      <c r="C9" s="36">
        <v>-5</v>
      </c>
      <c r="D9" s="36">
        <v>-4</v>
      </c>
      <c r="E9" s="36">
        <v>-3</v>
      </c>
      <c r="F9" s="36">
        <v>-2</v>
      </c>
      <c r="G9" s="36">
        <v>-1</v>
      </c>
      <c r="H9" s="36">
        <v>0</v>
      </c>
      <c r="I9" s="36">
        <v>1</v>
      </c>
      <c r="J9" s="36">
        <v>2</v>
      </c>
      <c r="K9" s="36">
        <v>3</v>
      </c>
      <c r="L9" s="36">
        <v>4</v>
      </c>
      <c r="M9" s="36">
        <v>5</v>
      </c>
      <c r="N9" s="36">
        <v>6</v>
      </c>
    </row>
    <row r="10" spans="1:14">
      <c r="B10" s="13" t="s">
        <v>47</v>
      </c>
      <c r="C10" s="36">
        <f>7*C9+3</f>
        <v>-32</v>
      </c>
      <c r="D10" s="36">
        <f t="shared" ref="D10:N10" si="1">7*D9+3</f>
        <v>-25</v>
      </c>
      <c r="E10" s="36">
        <f t="shared" si="1"/>
        <v>-18</v>
      </c>
      <c r="F10" s="36">
        <f t="shared" si="1"/>
        <v>-11</v>
      </c>
      <c r="G10" s="36">
        <f t="shared" si="1"/>
        <v>-4</v>
      </c>
      <c r="H10" s="36">
        <f t="shared" si="1"/>
        <v>3</v>
      </c>
      <c r="I10" s="36">
        <f t="shared" si="1"/>
        <v>10</v>
      </c>
      <c r="J10" s="36">
        <f t="shared" si="1"/>
        <v>17</v>
      </c>
      <c r="K10" s="36">
        <f t="shared" si="1"/>
        <v>24</v>
      </c>
      <c r="L10" s="36">
        <f t="shared" si="1"/>
        <v>31</v>
      </c>
      <c r="M10" s="36">
        <f t="shared" si="1"/>
        <v>38</v>
      </c>
      <c r="N10" s="36">
        <f t="shared" si="1"/>
        <v>45</v>
      </c>
    </row>
    <row r="12" spans="1:14">
      <c r="B12" t="s">
        <v>49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10</vt:i4>
      </vt:variant>
    </vt:vector>
  </HeadingPairs>
  <TitlesOfParts>
    <vt:vector size="10" baseType="lpstr">
      <vt:lpstr>Strana 1 z 2</vt:lpstr>
      <vt:lpstr>Strana 2 z 2</vt:lpstr>
      <vt:lpstr>Dovoz aut - zad</vt:lpstr>
      <vt:lpstr>Kraje - zad</vt:lpstr>
      <vt:lpstr>Země EU - zad</vt:lpstr>
      <vt:lpstr>Lineární funkce - zad</vt:lpstr>
      <vt:lpstr>Dovoz aut</vt:lpstr>
      <vt:lpstr>Kraje</vt:lpstr>
      <vt:lpstr>Země EU</vt:lpstr>
      <vt:lpstr>Lineární funkce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Zsedlakd</dc:creator>
  <cp:lastModifiedBy>Dum</cp:lastModifiedBy>
  <dcterms:created xsi:type="dcterms:W3CDTF">2012-02-20T08:16:25Z</dcterms:created>
  <dcterms:modified xsi:type="dcterms:W3CDTF">2014-02-03T17:30:15Z</dcterms:modified>
</cp:coreProperties>
</file>