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0" windowWidth="13395" windowHeight="4935" activeTab="1"/>
  </bookViews>
  <sheets>
    <sheet name="Strana 1 z 2" sheetId="6" r:id="rId1"/>
    <sheet name="Strana 2 z 2" sheetId="5" r:id="rId2"/>
    <sheet name="List2" sheetId="2" r:id="rId3"/>
    <sheet name="TEST - zadání" sheetId="1" r:id="rId4"/>
    <sheet name="TEST - řešení" sheetId="4" r:id="rId5"/>
  </sheets>
  <calcPr calcId="125725"/>
</workbook>
</file>

<file path=xl/calcChain.xml><?xml version="1.0" encoding="utf-8"?>
<calcChain xmlns="http://schemas.openxmlformats.org/spreadsheetml/2006/main">
  <c r="E22" i="4"/>
  <c r="H20"/>
  <c r="G20"/>
  <c r="F20"/>
  <c r="E20"/>
  <c r="D20"/>
  <c r="C20"/>
  <c r="K19"/>
  <c r="L19" s="1"/>
  <c r="M19" s="1"/>
  <c r="I19"/>
  <c r="J19" s="1"/>
  <c r="K18"/>
  <c r="L18" s="1"/>
  <c r="M18" s="1"/>
  <c r="I18"/>
  <c r="J18" s="1"/>
  <c r="K17"/>
  <c r="L17" s="1"/>
  <c r="M17" s="1"/>
  <c r="I17"/>
  <c r="J17" s="1"/>
  <c r="K16"/>
  <c r="L16" s="1"/>
  <c r="M16" s="1"/>
  <c r="I16"/>
  <c r="J16" s="1"/>
  <c r="K15"/>
  <c r="L15" s="1"/>
  <c r="M15" s="1"/>
  <c r="I15"/>
  <c r="J15" s="1"/>
  <c r="K14"/>
  <c r="L14" s="1"/>
  <c r="M14" s="1"/>
  <c r="I14"/>
  <c r="J14" s="1"/>
  <c r="K13"/>
  <c r="L13" s="1"/>
  <c r="M13" s="1"/>
  <c r="I13"/>
  <c r="J13" s="1"/>
  <c r="K12"/>
  <c r="L12" s="1"/>
  <c r="M12" s="1"/>
  <c r="I12"/>
  <c r="J12" s="1"/>
  <c r="K11"/>
  <c r="L11" s="1"/>
  <c r="M11" s="1"/>
  <c r="I11"/>
  <c r="J11" s="1"/>
  <c r="K10"/>
  <c r="L10" s="1"/>
  <c r="M10" s="1"/>
  <c r="I10"/>
  <c r="J10" s="1"/>
  <c r="K9"/>
  <c r="L9" s="1"/>
  <c r="M9" s="1"/>
  <c r="I9"/>
  <c r="J9" s="1"/>
  <c r="K8"/>
  <c r="L8" s="1"/>
  <c r="M8" s="1"/>
  <c r="I8"/>
  <c r="J8" s="1"/>
  <c r="K7"/>
  <c r="L7" s="1"/>
  <c r="M7" s="1"/>
  <c r="I7"/>
  <c r="J7" s="1"/>
  <c r="K6"/>
  <c r="E28" s="1"/>
  <c r="I6"/>
  <c r="J6" s="1"/>
  <c r="E26" s="1"/>
  <c r="L6" l="1"/>
  <c r="M6" s="1"/>
  <c r="E24" s="1"/>
</calcChain>
</file>

<file path=xl/sharedStrings.xml><?xml version="1.0" encoding="utf-8"?>
<sst xmlns="http://schemas.openxmlformats.org/spreadsheetml/2006/main" count="149" uniqueCount="87">
  <si>
    <t>Jméno</t>
  </si>
  <si>
    <t>Příjmení</t>
  </si>
  <si>
    <t>Gabriela</t>
  </si>
  <si>
    <t>Faustová</t>
  </si>
  <si>
    <t>Jana</t>
  </si>
  <si>
    <t>Strašná</t>
  </si>
  <si>
    <t>Jaroslav</t>
  </si>
  <si>
    <t>Květný</t>
  </si>
  <si>
    <t>Lucie</t>
  </si>
  <si>
    <t>Nováková</t>
  </si>
  <si>
    <t>Novotný</t>
  </si>
  <si>
    <t>Františka</t>
  </si>
  <si>
    <t>Vozobulová</t>
  </si>
  <si>
    <t>Lukáš</t>
  </si>
  <si>
    <t>Veronika</t>
  </si>
  <si>
    <t>Parkrová</t>
  </si>
  <si>
    <t>Zemanová</t>
  </si>
  <si>
    <t>Pavla</t>
  </si>
  <si>
    <t>Klusná</t>
  </si>
  <si>
    <t>Červenec</t>
  </si>
  <si>
    <t>Srpen</t>
  </si>
  <si>
    <t>Září</t>
  </si>
  <si>
    <t>Říjen</t>
  </si>
  <si>
    <t>Listopad</t>
  </si>
  <si>
    <t>Prosinec</t>
  </si>
  <si>
    <t>Výborný</t>
  </si>
  <si>
    <t>Průměr prodaných
 džínů za 1 měsíc</t>
  </si>
  <si>
    <t>Pořadí 
pracovníků</t>
  </si>
  <si>
    <t>Prémie</t>
  </si>
  <si>
    <t>Celkem prodáno za měsíc:</t>
  </si>
  <si>
    <t>Petra</t>
  </si>
  <si>
    <t>Brambora</t>
  </si>
  <si>
    <t>Josef</t>
  </si>
  <si>
    <t>Celkem za pololetí</t>
  </si>
  <si>
    <t>Dovolená:</t>
  </si>
  <si>
    <t>Prémie:</t>
  </si>
  <si>
    <t>3 dny dovolené navíc</t>
  </si>
  <si>
    <t>nic</t>
  </si>
  <si>
    <t>nad 33,8 včetně</t>
  </si>
  <si>
    <t>pod 33,8</t>
  </si>
  <si>
    <t>Dovolená</t>
  </si>
  <si>
    <t>Jan</t>
  </si>
  <si>
    <t>Velká</t>
  </si>
  <si>
    <t>Nepomucký</t>
  </si>
  <si>
    <t>Filip</t>
  </si>
  <si>
    <t>Petrklíč</t>
  </si>
  <si>
    <t>1. - 4. místo</t>
  </si>
  <si>
    <t>5. - 9. místo</t>
  </si>
  <si>
    <t>10. a zbytek</t>
  </si>
  <si>
    <t>CD Eva a Vašek</t>
  </si>
  <si>
    <t>2 000 Kč</t>
  </si>
  <si>
    <t>5 000 Kč</t>
  </si>
  <si>
    <t>Nejvíce prodaných džínů za měsíc Prosinec:</t>
  </si>
  <si>
    <t>Nejmenší celkový počet prodaných džínů:</t>
  </si>
  <si>
    <t>Počet zaměstnanců s odměnou dovolená:</t>
  </si>
  <si>
    <t>Počet rozdaných prémií:</t>
  </si>
  <si>
    <t>Hodnocení zaměstnanců za 2. pololetí roku 2012 firmy MEJDDEN JEANS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</si>
  <si>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</si>
  <si>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</si>
  <si>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</si>
  <si>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</si>
  <si>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</si>
  <si>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</si>
  <si>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</si>
  <si>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</si>
  <si>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</si>
  <si>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David Sedlák</t>
  </si>
  <si>
    <t>Formát: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</si>
  <si>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</si>
  <si>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</si>
  <si>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</si>
  <si>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</si>
  <si>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BY, CC BY-SA </t>
  </si>
  <si>
    <t>Datum vytvoření:</t>
  </si>
  <si>
    <t>Klíčová slova:</t>
  </si>
  <si>
    <t>Anotace:</t>
  </si>
  <si>
    <t>Obchodní akademie a Jazyková škola</t>
  </si>
  <si>
    <t>s právem státní jazykové zkoušky Jihlava</t>
  </si>
  <si>
    <t>Šablona 32</t>
  </si>
  <si>
    <t>Dokument Microsoft Excel</t>
  </si>
  <si>
    <t>009.ICT.12</t>
  </si>
  <si>
    <t>VY_32_INOVACE_009.ICT.12</t>
  </si>
  <si>
    <t>Funkce - test</t>
  </si>
  <si>
    <t>09. 05. 2013</t>
  </si>
  <si>
    <t>Suma, Min, Max, Průměr, Počet, Počet2, Když, CountIF, Podmíněné formátování, Rank</t>
  </si>
  <si>
    <t>Test ověří žáky nabyté vědomosti a dovednosti, na příkladech.</t>
  </si>
  <si>
    <t xml:space="preserve">121 KB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</si>
</sst>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2" fontId="0" fillId="0" borderId="0" xfId="0" applyNumberFormat="1"/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9" borderId="14" xfId="0" applyFill="1" applyBorder="1" applyAlignment="1">
      <alignment vertical="center" wrapText="1"/>
    </xf>
    <xf numFmtId="0" fontId="0" fillId="4" borderId="0" xfId="0" applyFill="1" applyBorder="1" applyAlignment="1">
      <alignment horizontal="center" vertical="center"/>
    </xf>
    <xf numFmtId="0" fontId="0" fillId="0" borderId="0" xfId="0" applyBorder="1"/>
    <xf numFmtId="0" fontId="0" fillId="10" borderId="18" xfId="0" applyFill="1" applyBorder="1"/>
    <xf numFmtId="49" fontId="0" fillId="10" borderId="18" xfId="0" applyNumberFormat="1" applyFill="1" applyBorder="1" applyAlignment="1">
      <alignment horizontal="right"/>
    </xf>
    <xf numFmtId="0" fontId="0" fillId="4" borderId="0" xfId="0" applyFill="1" applyBorder="1" applyAlignment="1">
      <alignment horizontal="center" vertical="center"/>
    </xf>
    <xf numFmtId="0" fontId="0" fillId="10" borderId="18" xfId="0" applyFill="1" applyBorder="1" applyAlignment="1"/>
    <xf numFmtId="2" fontId="0" fillId="6" borderId="1" xfId="0" applyNumberFormat="1" applyFill="1" applyBorder="1" applyAlignment="1">
      <alignment horizontal="center" vertical="center"/>
    </xf>
    <xf numFmtId="0" fontId="2" fillId="0" borderId="18" xfId="0" applyFont="1" applyBorder="1" applyAlignment="1">
      <alignment horizontal="justify" vertical="top" wrapText="1"/>
    </xf>
    <xf numFmtId="0" fontId="2" fillId="0" borderId="18" xfId="0" applyFont="1" applyBorder="1" applyAlignment="1">
      <alignment horizontal="left" vertical="top" wrapText="1" indent="1"/>
    </xf>
    <xf numFmtId="0" fontId="3" fillId="0" borderId="18" xfId="0" applyFont="1" applyBorder="1" applyAlignment="1">
      <alignment horizontal="left" vertical="top"/>
    </xf>
    <xf numFmtId="49" fontId="2" fillId="0" borderId="18" xfId="0" applyNumberFormat="1" applyFont="1" applyBorder="1" applyAlignment="1">
      <alignment horizontal="left" vertical="top" wrapText="1" inden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10" borderId="18" xfId="0" applyFill="1" applyBorder="1" applyAlignment="1">
      <alignment horizontal="left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</cellXfs>
  <cellStyles count="1">
    <cellStyle name="normální" xfId="0" builtinId="0"/>
  </cellStyles>
  <dxfs count="2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8</xdr:col>
      <xdr:colOff>1076800</xdr:colOff>
      <xdr:row>0</xdr:row>
      <xdr:rowOff>1259378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1449" y="0"/>
          <a:ext cx="5782151" cy="125937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369093</xdr:rowOff>
    </xdr:from>
    <xdr:to>
      <xdr:col>5</xdr:col>
      <xdr:colOff>602456</xdr:colOff>
      <xdr:row>2</xdr:row>
      <xdr:rowOff>1485093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21556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J12"/>
  <sheetViews>
    <sheetView zoomScale="80" zoomScaleNormal="80" workbookViewId="0">
      <selection activeCell="A12" sqref="A12:J12"/>
    </sheetView>
  </sheetViews>
  <sheetFormatPr defaultRowHeight="15"/>
  <cols>
    <col min="9" max="9" width="18.28515625" customWidth="1"/>
    <col min="10" max="10" width="9.140625" hidden="1" customWidth="1"/>
  </cols>
  <sheetData>
    <row r="1" spans="1:10" ht="115.5" customHeight="1">
      <c r="A1" s="33"/>
      <c r="B1" s="33"/>
      <c r="C1" s="33"/>
      <c r="D1" s="33"/>
      <c r="E1" s="33"/>
      <c r="F1" s="33"/>
      <c r="G1" s="33"/>
      <c r="H1" s="33"/>
      <c r="I1" s="33"/>
      <c r="J1" s="33"/>
    </row>
    <row r="2" spans="1:10" ht="165.75" customHeight="1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0" ht="124.5" customHeight="1">
      <c r="A3" s="33"/>
      <c r="B3" s="33"/>
      <c r="C3" s="33"/>
      <c r="D3" s="33"/>
      <c r="E3" s="33"/>
      <c r="F3" s="33"/>
      <c r="G3" s="33"/>
      <c r="H3" s="33"/>
      <c r="I3" s="33"/>
      <c r="J3" s="33"/>
    </row>
    <row r="4" spans="1:10" ht="13.5" customHeight="1">
      <c r="A4" s="33"/>
      <c r="B4" s="33"/>
      <c r="C4" s="33"/>
      <c r="D4" s="33"/>
      <c r="E4" s="33"/>
      <c r="F4" s="33"/>
      <c r="G4" s="33"/>
      <c r="H4" s="33"/>
      <c r="I4" s="33"/>
      <c r="J4" s="33"/>
    </row>
    <row r="5" spans="1:10" ht="31.5" customHeight="1">
      <c r="A5" s="34" t="s">
        <v>76</v>
      </c>
      <c r="B5" s="34"/>
      <c r="C5" s="34"/>
      <c r="D5" s="34"/>
      <c r="E5" s="34"/>
      <c r="F5" s="34"/>
      <c r="G5" s="34"/>
      <c r="H5" s="34"/>
      <c r="I5" s="34"/>
      <c r="J5" s="34"/>
    </row>
    <row r="6" spans="1:10" ht="31.5" customHeight="1">
      <c r="A6" s="34" t="s">
        <v>77</v>
      </c>
      <c r="B6" s="34"/>
      <c r="C6" s="34"/>
      <c r="D6" s="34"/>
      <c r="E6" s="34"/>
      <c r="F6" s="34"/>
      <c r="G6" s="34"/>
      <c r="H6" s="34"/>
      <c r="I6" s="34"/>
      <c r="J6" s="34"/>
    </row>
    <row r="7" spans="1:10" ht="35.25" customHeight="1">
      <c r="A7" s="32"/>
      <c r="B7" s="32"/>
      <c r="C7" s="32"/>
      <c r="D7" s="32"/>
      <c r="E7" s="32"/>
      <c r="F7" s="32"/>
      <c r="G7" s="32"/>
      <c r="H7" s="32"/>
      <c r="I7" s="32"/>
      <c r="J7" s="32"/>
    </row>
    <row r="8" spans="1:10" ht="23.25" customHeight="1">
      <c r="A8" s="32" t="s">
        <v>78</v>
      </c>
      <c r="B8" s="32"/>
      <c r="C8" s="32"/>
      <c r="D8" s="32"/>
      <c r="E8" s="32"/>
      <c r="F8" s="32"/>
      <c r="G8" s="32"/>
      <c r="H8" s="32"/>
      <c r="I8" s="32"/>
      <c r="J8" s="32"/>
    </row>
    <row r="9" spans="1:10" ht="15.75" customHeight="1">
      <c r="A9" s="35"/>
      <c r="B9" s="35"/>
      <c r="C9" s="35"/>
      <c r="D9" s="35"/>
      <c r="E9" s="35"/>
      <c r="F9" s="35"/>
      <c r="G9" s="35"/>
      <c r="H9" s="35"/>
      <c r="I9" s="35"/>
      <c r="J9" s="35"/>
    </row>
    <row r="10" spans="1:10" ht="23.25" customHeight="1">
      <c r="A10" s="32" t="s">
        <v>81</v>
      </c>
      <c r="B10" s="32"/>
      <c r="C10" s="32"/>
      <c r="D10" s="32"/>
      <c r="E10" s="32"/>
      <c r="F10" s="32"/>
      <c r="G10" s="32"/>
      <c r="H10" s="32"/>
      <c r="I10" s="32"/>
      <c r="J10" s="32"/>
    </row>
    <row r="11" spans="1:10" ht="15.75" customHeight="1">
      <c r="A11" s="36"/>
      <c r="B11" s="36"/>
      <c r="C11" s="36"/>
      <c r="D11" s="36"/>
      <c r="E11" s="36"/>
      <c r="F11" s="36"/>
      <c r="G11" s="36"/>
      <c r="H11" s="36"/>
      <c r="I11" s="36"/>
      <c r="J11" s="36"/>
    </row>
    <row r="12" spans="1:10" ht="23.25" customHeight="1">
      <c r="A12" s="32" t="s">
        <v>82</v>
      </c>
      <c r="B12" s="32"/>
      <c r="C12" s="32"/>
      <c r="D12" s="32"/>
      <c r="E12" s="32"/>
      <c r="F12" s="32"/>
      <c r="G12" s="32"/>
      <c r="H12" s="32"/>
      <c r="I12" s="32"/>
      <c r="J12" s="32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B13"/>
  <sheetViews>
    <sheetView tabSelected="1" zoomScale="80" zoomScaleNormal="80" workbookViewId="0">
      <selection activeCell="B13" sqref="B13"/>
    </sheetView>
  </sheetViews>
  <sheetFormatPr defaultRowHeight="15"/>
  <cols>
    <col min="1" max="1" width="38" customWidth="1"/>
    <col min="2" max="2" width="55" customWidth="1"/>
  </cols>
  <sheetData>
    <row r="1" spans="1:2" ht="42.75" customHeight="1">
      <c r="A1" s="28" t="s">
        <v>57</v>
      </c>
      <c r="B1" s="29" t="s">
        <v>58</v>
      </c>
    </row>
    <row r="2" spans="1:2" ht="42.75" customHeight="1">
      <c r="A2" s="28" t="s">
        <v>59</v>
      </c>
      <c r="B2" s="29" t="s">
        <v>60</v>
      </c>
    </row>
    <row r="3" spans="1:2" ht="42.75" customHeight="1">
      <c r="A3" s="28" t="s">
        <v>61</v>
      </c>
      <c r="B3" s="29" t="s">
        <v>80</v>
      </c>
    </row>
    <row r="4" spans="1:2" ht="42.75" customHeight="1">
      <c r="A4" s="28" t="s">
        <v>62</v>
      </c>
      <c r="B4" s="29" t="s">
        <v>63</v>
      </c>
    </row>
    <row r="5" spans="1:2" ht="42.75" customHeight="1">
      <c r="A5" s="28" t="s">
        <v>64</v>
      </c>
      <c r="B5" s="29" t="s">
        <v>82</v>
      </c>
    </row>
    <row r="6" spans="1:2" ht="42.75" customHeight="1">
      <c r="A6" s="28" t="s">
        <v>65</v>
      </c>
      <c r="B6" s="29" t="s">
        <v>66</v>
      </c>
    </row>
    <row r="7" spans="1:2" ht="42.75" customHeight="1">
      <c r="A7" s="28" t="s">
        <v>67</v>
      </c>
      <c r="B7" s="29" t="s">
        <v>79</v>
      </c>
    </row>
    <row r="8" spans="1:2" ht="42.75" customHeight="1">
      <c r="A8" s="28" t="s">
        <v>68</v>
      </c>
      <c r="B8" s="29" t="s">
        <v>86</v>
      </c>
    </row>
    <row r="9" spans="1:2" ht="42.75" customHeight="1">
      <c r="A9" s="28" t="s">
        <v>69</v>
      </c>
      <c r="B9" s="29" t="s">
        <v>70</v>
      </c>
    </row>
    <row r="10" spans="1:2" ht="42.75" customHeight="1">
      <c r="A10" s="30" t="s">
        <v>71</v>
      </c>
      <c r="B10" s="29" t="s">
        <v>72</v>
      </c>
    </row>
    <row r="11" spans="1:2" ht="42.75" customHeight="1">
      <c r="A11" s="28" t="s">
        <v>73</v>
      </c>
      <c r="B11" s="31" t="s">
        <v>83</v>
      </c>
    </row>
    <row r="12" spans="1:2" ht="66" customHeight="1">
      <c r="A12" s="28" t="s">
        <v>74</v>
      </c>
      <c r="B12" s="31" t="s">
        <v>84</v>
      </c>
    </row>
    <row r="13" spans="1:2" ht="158.25" customHeight="1">
      <c r="A13" s="28" t="s">
        <v>75</v>
      </c>
      <c r="B13" s="29" t="s">
        <v>85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8"/>
  <sheetViews>
    <sheetView zoomScale="90" zoomScaleNormal="90" workbookViewId="0">
      <selection activeCell="M17" sqref="M17"/>
    </sheetView>
  </sheetViews>
  <sheetFormatPr defaultRowHeight="15"/>
  <cols>
    <col min="1" max="1" width="12.42578125" customWidth="1"/>
    <col min="2" max="2" width="12.5703125" customWidth="1"/>
    <col min="3" max="8" width="9.7109375" customWidth="1"/>
    <col min="9" max="9" width="20.28515625" customWidth="1"/>
    <col min="10" max="10" width="22.140625" customWidth="1"/>
    <col min="11" max="11" width="14.42578125" customWidth="1"/>
    <col min="12" max="12" width="11.28515625" customWidth="1"/>
    <col min="13" max="13" width="17.5703125" customWidth="1"/>
    <col min="15" max="15" width="10.42578125" customWidth="1"/>
    <col min="16" max="16" width="11.42578125" customWidth="1"/>
    <col min="17" max="17" width="11" customWidth="1"/>
    <col min="18" max="18" width="9.85546875" customWidth="1"/>
  </cols>
  <sheetData>
    <row r="1" spans="1:13" ht="20.100000000000001" customHeight="1" thickTop="1">
      <c r="A1" s="40" t="s">
        <v>56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1"/>
    </row>
    <row r="2" spans="1:13" ht="20.100000000000001" customHeight="1" thickBo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1:13" ht="20.100000000000001" customHeight="1" thickTop="1"/>
    <row r="4" spans="1:13" ht="20.100000000000001" customHeight="1" thickBot="1"/>
    <row r="5" spans="1:13" ht="33.75" customHeight="1" thickTop="1" thickBot="1">
      <c r="A5" s="2" t="s">
        <v>0</v>
      </c>
      <c r="B5" s="2" t="s">
        <v>1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  <c r="H5" s="3" t="s">
        <v>24</v>
      </c>
      <c r="I5" s="20" t="s">
        <v>26</v>
      </c>
      <c r="J5" s="14" t="s">
        <v>40</v>
      </c>
      <c r="K5" s="15" t="s">
        <v>33</v>
      </c>
      <c r="L5" s="15" t="s">
        <v>27</v>
      </c>
      <c r="M5" s="15" t="s">
        <v>28</v>
      </c>
    </row>
    <row r="6" spans="1:13" ht="20.100000000000001" customHeight="1" thickTop="1" thickBot="1">
      <c r="A6" s="4" t="s">
        <v>13</v>
      </c>
      <c r="B6" s="4" t="s">
        <v>31</v>
      </c>
      <c r="C6" s="7">
        <v>20</v>
      </c>
      <c r="D6" s="7">
        <v>25</v>
      </c>
      <c r="E6" s="7">
        <v>30</v>
      </c>
      <c r="F6" s="7">
        <v>42</v>
      </c>
      <c r="G6" s="7">
        <v>51</v>
      </c>
      <c r="H6" s="8">
        <v>60</v>
      </c>
      <c r="I6" s="27"/>
      <c r="J6" s="17"/>
      <c r="K6" s="16"/>
      <c r="L6" s="17"/>
      <c r="M6" s="18"/>
    </row>
    <row r="7" spans="1:13" ht="20.100000000000001" customHeight="1" thickBot="1">
      <c r="A7" s="5" t="s">
        <v>2</v>
      </c>
      <c r="B7" s="5" t="s">
        <v>3</v>
      </c>
      <c r="C7" s="9">
        <v>10</v>
      </c>
      <c r="D7" s="9">
        <v>15</v>
      </c>
      <c r="E7" s="9">
        <v>31</v>
      </c>
      <c r="F7" s="9">
        <v>40</v>
      </c>
      <c r="G7" s="9">
        <v>35</v>
      </c>
      <c r="H7" s="10">
        <v>50</v>
      </c>
      <c r="I7" s="27"/>
      <c r="J7" s="17"/>
      <c r="K7" s="16"/>
      <c r="L7" s="17"/>
      <c r="M7" s="18"/>
    </row>
    <row r="8" spans="1:13" ht="20.100000000000001" customHeight="1" thickBot="1">
      <c r="A8" s="5" t="s">
        <v>4</v>
      </c>
      <c r="B8" s="5" t="s">
        <v>18</v>
      </c>
      <c r="C8" s="9">
        <v>6</v>
      </c>
      <c r="D8" s="9">
        <v>4</v>
      </c>
      <c r="E8" s="9">
        <v>17</v>
      </c>
      <c r="F8" s="9">
        <v>20</v>
      </c>
      <c r="G8" s="9">
        <v>22</v>
      </c>
      <c r="H8" s="10">
        <v>24</v>
      </c>
      <c r="I8" s="27"/>
      <c r="J8" s="17"/>
      <c r="K8" s="16"/>
      <c r="L8" s="17"/>
      <c r="M8" s="18"/>
    </row>
    <row r="9" spans="1:13" ht="20.100000000000001" customHeight="1" thickBot="1">
      <c r="A9" s="5" t="s">
        <v>6</v>
      </c>
      <c r="B9" s="5" t="s">
        <v>7</v>
      </c>
      <c r="C9" s="9">
        <v>9</v>
      </c>
      <c r="D9" s="9">
        <v>22</v>
      </c>
      <c r="E9" s="9">
        <v>36</v>
      </c>
      <c r="F9" s="9">
        <v>37</v>
      </c>
      <c r="G9" s="9">
        <v>55</v>
      </c>
      <c r="H9" s="10">
        <v>62</v>
      </c>
      <c r="I9" s="27"/>
      <c r="J9" s="17"/>
      <c r="K9" s="16"/>
      <c r="L9" s="17"/>
      <c r="M9" s="18"/>
    </row>
    <row r="10" spans="1:13" ht="20.100000000000001" customHeight="1" thickBot="1">
      <c r="A10" s="5" t="s">
        <v>8</v>
      </c>
      <c r="B10" s="5" t="s">
        <v>9</v>
      </c>
      <c r="C10" s="9">
        <v>12</v>
      </c>
      <c r="D10" s="9">
        <v>8</v>
      </c>
      <c r="E10" s="9">
        <v>33</v>
      </c>
      <c r="F10" s="9">
        <v>36</v>
      </c>
      <c r="G10" s="9">
        <v>37</v>
      </c>
      <c r="H10" s="10">
        <v>30</v>
      </c>
      <c r="I10" s="27"/>
      <c r="J10" s="17"/>
      <c r="K10" s="16"/>
      <c r="L10" s="17"/>
      <c r="M10" s="18"/>
    </row>
    <row r="11" spans="1:13" ht="20.100000000000001" customHeight="1" thickBot="1">
      <c r="A11" s="5" t="s">
        <v>4</v>
      </c>
      <c r="B11" s="5" t="s">
        <v>42</v>
      </c>
      <c r="C11" s="9">
        <v>18</v>
      </c>
      <c r="D11" s="9">
        <v>27</v>
      </c>
      <c r="E11" s="9">
        <v>42</v>
      </c>
      <c r="F11" s="9">
        <v>40</v>
      </c>
      <c r="G11" s="9">
        <v>38</v>
      </c>
      <c r="H11" s="10">
        <v>14</v>
      </c>
      <c r="I11" s="27"/>
      <c r="J11" s="17"/>
      <c r="K11" s="16"/>
      <c r="L11" s="17"/>
      <c r="M11" s="18"/>
    </row>
    <row r="12" spans="1:13" ht="20.100000000000001" customHeight="1" thickBot="1">
      <c r="A12" s="5" t="s">
        <v>41</v>
      </c>
      <c r="B12" s="5" t="s">
        <v>43</v>
      </c>
      <c r="C12" s="9">
        <v>31</v>
      </c>
      <c r="D12" s="9">
        <v>38</v>
      </c>
      <c r="E12" s="9">
        <v>35</v>
      </c>
      <c r="F12" s="9">
        <v>32</v>
      </c>
      <c r="G12" s="9">
        <v>49</v>
      </c>
      <c r="H12" s="10">
        <v>15</v>
      </c>
      <c r="I12" s="27"/>
      <c r="J12" s="17"/>
      <c r="K12" s="16"/>
      <c r="L12" s="17"/>
      <c r="M12" s="18"/>
    </row>
    <row r="13" spans="1:13" ht="20.100000000000001" customHeight="1" thickBot="1">
      <c r="A13" s="5" t="s">
        <v>6</v>
      </c>
      <c r="B13" s="5" t="s">
        <v>10</v>
      </c>
      <c r="C13" s="9">
        <v>13</v>
      </c>
      <c r="D13" s="9">
        <v>16</v>
      </c>
      <c r="E13" s="9">
        <v>26</v>
      </c>
      <c r="F13" s="9">
        <v>30</v>
      </c>
      <c r="G13" s="9">
        <v>43</v>
      </c>
      <c r="H13" s="10">
        <v>52</v>
      </c>
      <c r="I13" s="27"/>
      <c r="J13" s="17"/>
      <c r="K13" s="16"/>
      <c r="L13" s="17"/>
      <c r="M13" s="18"/>
    </row>
    <row r="14" spans="1:13" ht="20.100000000000001" customHeight="1" thickBot="1">
      <c r="A14" s="5" t="s">
        <v>11</v>
      </c>
      <c r="B14" s="5" t="s">
        <v>15</v>
      </c>
      <c r="C14" s="9">
        <v>4</v>
      </c>
      <c r="D14" s="9">
        <v>9</v>
      </c>
      <c r="E14" s="9">
        <v>28</v>
      </c>
      <c r="F14" s="9">
        <v>28</v>
      </c>
      <c r="G14" s="9">
        <v>20</v>
      </c>
      <c r="H14" s="10">
        <v>55</v>
      </c>
      <c r="I14" s="27"/>
      <c r="J14" s="17"/>
      <c r="K14" s="16"/>
      <c r="L14" s="17"/>
      <c r="M14" s="18"/>
    </row>
    <row r="15" spans="1:13" ht="20.100000000000001" customHeight="1" thickBot="1">
      <c r="A15" s="5" t="s">
        <v>44</v>
      </c>
      <c r="B15" s="5" t="s">
        <v>45</v>
      </c>
      <c r="C15" s="9">
        <v>1</v>
      </c>
      <c r="D15" s="9">
        <v>12</v>
      </c>
      <c r="E15" s="9">
        <v>56</v>
      </c>
      <c r="F15" s="9">
        <v>13</v>
      </c>
      <c r="G15" s="9">
        <v>42</v>
      </c>
      <c r="H15" s="10">
        <v>20</v>
      </c>
      <c r="I15" s="27"/>
      <c r="J15" s="17"/>
      <c r="K15" s="16"/>
      <c r="L15" s="17"/>
      <c r="M15" s="18"/>
    </row>
    <row r="16" spans="1:13" ht="20.100000000000001" customHeight="1" thickBot="1">
      <c r="A16" s="5" t="s">
        <v>30</v>
      </c>
      <c r="B16" s="5" t="s">
        <v>5</v>
      </c>
      <c r="C16" s="9">
        <v>20</v>
      </c>
      <c r="D16" s="9">
        <v>28</v>
      </c>
      <c r="E16" s="9">
        <v>33</v>
      </c>
      <c r="F16" s="9">
        <v>37</v>
      </c>
      <c r="G16" s="9">
        <v>40</v>
      </c>
      <c r="H16" s="10">
        <v>45</v>
      </c>
      <c r="I16" s="27"/>
      <c r="J16" s="17"/>
      <c r="K16" s="16"/>
      <c r="L16" s="17"/>
      <c r="M16" s="18"/>
    </row>
    <row r="17" spans="1:16" ht="20.100000000000001" customHeight="1" thickBot="1">
      <c r="A17" s="5" t="s">
        <v>17</v>
      </c>
      <c r="B17" s="5" t="s">
        <v>12</v>
      </c>
      <c r="C17" s="9">
        <v>20</v>
      </c>
      <c r="D17" s="9">
        <v>15</v>
      </c>
      <c r="E17" s="9">
        <v>37</v>
      </c>
      <c r="F17" s="9">
        <v>38</v>
      </c>
      <c r="G17" s="9">
        <v>42</v>
      </c>
      <c r="H17" s="10">
        <v>50</v>
      </c>
      <c r="I17" s="27"/>
      <c r="J17" s="17"/>
      <c r="K17" s="16"/>
      <c r="L17" s="17"/>
      <c r="M17" s="18"/>
    </row>
    <row r="18" spans="1:16" ht="20.100000000000001" customHeight="1" thickBot="1">
      <c r="A18" s="5" t="s">
        <v>32</v>
      </c>
      <c r="B18" s="5" t="s">
        <v>25</v>
      </c>
      <c r="C18" s="9">
        <v>21</v>
      </c>
      <c r="D18" s="9">
        <v>22</v>
      </c>
      <c r="E18" s="9">
        <v>30</v>
      </c>
      <c r="F18" s="9">
        <v>40</v>
      </c>
      <c r="G18" s="9">
        <v>28</v>
      </c>
      <c r="H18" s="10">
        <v>55</v>
      </c>
      <c r="I18" s="27"/>
      <c r="J18" s="17"/>
      <c r="K18" s="16"/>
      <c r="L18" s="17"/>
      <c r="M18" s="18"/>
    </row>
    <row r="19" spans="1:16" ht="20.100000000000001" customHeight="1" thickBot="1">
      <c r="A19" s="6" t="s">
        <v>14</v>
      </c>
      <c r="B19" s="6" t="s">
        <v>16</v>
      </c>
      <c r="C19" s="11">
        <v>23</v>
      </c>
      <c r="D19" s="11">
        <v>12</v>
      </c>
      <c r="E19" s="11">
        <v>34</v>
      </c>
      <c r="F19" s="11">
        <v>44</v>
      </c>
      <c r="G19" s="11">
        <v>34</v>
      </c>
      <c r="H19" s="12">
        <v>40</v>
      </c>
      <c r="I19" s="27"/>
      <c r="J19" s="17"/>
      <c r="K19" s="19"/>
      <c r="L19" s="19"/>
      <c r="M19" s="18"/>
    </row>
    <row r="20" spans="1:16" ht="20.100000000000001" customHeight="1" thickTop="1" thickBot="1">
      <c r="A20" s="38" t="s">
        <v>29</v>
      </c>
      <c r="B20" s="39"/>
      <c r="C20" s="13"/>
      <c r="D20" s="13"/>
      <c r="E20" s="13"/>
      <c r="F20" s="13"/>
      <c r="G20" s="13"/>
      <c r="H20" s="13"/>
    </row>
    <row r="21" spans="1:16" ht="15.75" thickTop="1"/>
    <row r="22" spans="1:16">
      <c r="A22" s="44" t="s">
        <v>52</v>
      </c>
      <c r="B22" s="44"/>
      <c r="C22" s="44"/>
      <c r="D22" s="44"/>
      <c r="E22" s="26"/>
      <c r="I22" s="21" t="s">
        <v>34</v>
      </c>
      <c r="J22" s="23" t="s">
        <v>38</v>
      </c>
      <c r="K22" s="37" t="s">
        <v>36</v>
      </c>
      <c r="L22" s="37"/>
    </row>
    <row r="23" spans="1:16">
      <c r="A23" s="22"/>
      <c r="B23" s="22"/>
      <c r="C23" s="22"/>
      <c r="D23" s="22"/>
      <c r="E23" s="22"/>
      <c r="I23" s="22"/>
      <c r="J23" s="23" t="s">
        <v>39</v>
      </c>
      <c r="K23" s="37" t="s">
        <v>37</v>
      </c>
      <c r="L23" s="37"/>
    </row>
    <row r="24" spans="1:16">
      <c r="A24" s="44" t="s">
        <v>55</v>
      </c>
      <c r="B24" s="44"/>
      <c r="C24" s="44"/>
      <c r="D24" s="44"/>
      <c r="E24" s="26"/>
      <c r="I24" s="22"/>
    </row>
    <row r="25" spans="1:16">
      <c r="A25" s="22"/>
      <c r="B25" s="22"/>
      <c r="C25" s="22"/>
      <c r="D25" s="22"/>
      <c r="E25" s="22"/>
      <c r="I25" s="21" t="s">
        <v>35</v>
      </c>
      <c r="J25" s="23" t="s">
        <v>46</v>
      </c>
      <c r="K25" s="24" t="s">
        <v>51</v>
      </c>
      <c r="P25" s="1"/>
    </row>
    <row r="26" spans="1:16">
      <c r="A26" s="44" t="s">
        <v>54</v>
      </c>
      <c r="B26" s="44"/>
      <c r="C26" s="44"/>
      <c r="D26" s="44"/>
      <c r="E26" s="26"/>
      <c r="J26" s="23" t="s">
        <v>47</v>
      </c>
      <c r="K26" s="24" t="s">
        <v>50</v>
      </c>
    </row>
    <row r="27" spans="1:16">
      <c r="A27" s="22"/>
      <c r="B27" s="22"/>
      <c r="C27" s="22"/>
      <c r="D27" s="22"/>
      <c r="E27" s="22"/>
      <c r="J27" s="23" t="s">
        <v>48</v>
      </c>
      <c r="K27" s="23" t="s">
        <v>49</v>
      </c>
    </row>
    <row r="28" spans="1:16">
      <c r="A28" s="44" t="s">
        <v>53</v>
      </c>
      <c r="B28" s="44"/>
      <c r="C28" s="44"/>
      <c r="D28" s="44"/>
      <c r="E28" s="26"/>
    </row>
  </sheetData>
  <sortState ref="B7:B16">
    <sortCondition ref="B6"/>
  </sortState>
  <mergeCells count="8">
    <mergeCell ref="K22:L22"/>
    <mergeCell ref="K23:L23"/>
    <mergeCell ref="A20:B20"/>
    <mergeCell ref="A1:M2"/>
    <mergeCell ref="A28:D28"/>
    <mergeCell ref="A26:D26"/>
    <mergeCell ref="A22:D22"/>
    <mergeCell ref="A24:D24"/>
  </mergeCells>
  <pageMargins left="0.7" right="0.7" top="0.78740157499999996" bottom="0.78740157499999996" header="0.3" footer="0.3"/>
  <pageSetup paperSize="9" orientation="portrait" r:id="rId1"/>
  <ignoredErrors>
    <ignoredError sqref="K25:K26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E2F08AD-F058-4C88-920E-111C24C7C3C8}">
            <xm:f>NOT(ISERROR(SEARCH($K$22,J6)))</xm:f>
            <xm:f>$K$22</xm:f>
            <x14:dxf>
              <fill>
                <patternFill>
                  <bgColor rgb="FFFFC7CE"/>
                </patternFill>
              </fill>
            </x14:dxf>
          </x14:cfRule>
          <x14:cfRule type="containsText" priority="1" operator="containsText" id="{A08B00D5-2C5F-4942-82F4-4246A66A2CDE}">
            <xm:f>NOT(ISERROR(SEARCH($K$23,J6)))</xm:f>
            <xm:f>$K$23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J6:J19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P28"/>
  <sheetViews>
    <sheetView zoomScale="90" zoomScaleNormal="90" workbookViewId="0">
      <selection activeCell="E29" sqref="E29"/>
    </sheetView>
  </sheetViews>
  <sheetFormatPr defaultRowHeight="15"/>
  <cols>
    <col min="1" max="1" width="12.42578125" customWidth="1"/>
    <col min="2" max="2" width="12.5703125" customWidth="1"/>
    <col min="3" max="8" width="9.7109375" customWidth="1"/>
    <col min="9" max="9" width="20.28515625" customWidth="1"/>
    <col min="10" max="10" width="22.140625" customWidth="1"/>
    <col min="11" max="11" width="14.42578125" customWidth="1"/>
    <col min="12" max="12" width="11.28515625" customWidth="1"/>
    <col min="13" max="13" width="17.5703125" customWidth="1"/>
    <col min="15" max="15" width="10.42578125" customWidth="1"/>
    <col min="16" max="16" width="11.42578125" customWidth="1"/>
    <col min="17" max="17" width="11" customWidth="1"/>
    <col min="18" max="18" width="9.85546875" customWidth="1"/>
  </cols>
  <sheetData>
    <row r="1" spans="1:13" ht="20.100000000000001" customHeight="1" thickTop="1">
      <c r="A1" s="40" t="s">
        <v>56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1"/>
    </row>
    <row r="2" spans="1:13" ht="20.100000000000001" customHeight="1" thickBo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3"/>
    </row>
    <row r="3" spans="1:13" ht="20.100000000000001" customHeight="1" thickTop="1"/>
    <row r="4" spans="1:13" ht="20.100000000000001" customHeight="1" thickBot="1"/>
    <row r="5" spans="1:13" ht="33.75" customHeight="1" thickTop="1" thickBot="1">
      <c r="A5" s="2" t="s">
        <v>0</v>
      </c>
      <c r="B5" s="2" t="s">
        <v>1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  <c r="H5" s="3" t="s">
        <v>24</v>
      </c>
      <c r="I5" s="20" t="s">
        <v>26</v>
      </c>
      <c r="J5" s="14" t="s">
        <v>40</v>
      </c>
      <c r="K5" s="15" t="s">
        <v>33</v>
      </c>
      <c r="L5" s="15" t="s">
        <v>27</v>
      </c>
      <c r="M5" s="15" t="s">
        <v>28</v>
      </c>
    </row>
    <row r="6" spans="1:13" ht="20.100000000000001" customHeight="1" thickTop="1" thickBot="1">
      <c r="A6" s="4" t="s">
        <v>13</v>
      </c>
      <c r="B6" s="4" t="s">
        <v>31</v>
      </c>
      <c r="C6" s="7">
        <v>20</v>
      </c>
      <c r="D6" s="7">
        <v>25</v>
      </c>
      <c r="E6" s="7">
        <v>30</v>
      </c>
      <c r="F6" s="7">
        <v>42</v>
      </c>
      <c r="G6" s="7">
        <v>51</v>
      </c>
      <c r="H6" s="8">
        <v>60</v>
      </c>
      <c r="I6" s="27">
        <f>AVERAGE(C6:H6)</f>
        <v>38</v>
      </c>
      <c r="J6" s="17" t="str">
        <f>IF(I6&gt;=33.8,"3 dny dovolené navíc","nic")</f>
        <v>3 dny dovolené navíc</v>
      </c>
      <c r="K6" s="16">
        <f>SUM(C6:H6)</f>
        <v>228</v>
      </c>
      <c r="L6" s="17">
        <f>RANK(K6,$K$6:$K$19)</f>
        <v>1</v>
      </c>
      <c r="M6" s="18" t="str">
        <f>IF(L6&lt;5,$K$25,IF(L6&lt;10,$K$26,$K$27))</f>
        <v>5 000 Kč</v>
      </c>
    </row>
    <row r="7" spans="1:13" ht="20.100000000000001" customHeight="1" thickBot="1">
      <c r="A7" s="5" t="s">
        <v>2</v>
      </c>
      <c r="B7" s="5" t="s">
        <v>3</v>
      </c>
      <c r="C7" s="9">
        <v>10</v>
      </c>
      <c r="D7" s="9">
        <v>15</v>
      </c>
      <c r="E7" s="9">
        <v>31</v>
      </c>
      <c r="F7" s="9">
        <v>40</v>
      </c>
      <c r="G7" s="9">
        <v>35</v>
      </c>
      <c r="H7" s="10">
        <v>50</v>
      </c>
      <c r="I7" s="27">
        <f t="shared" ref="I7:I19" si="0">AVERAGE(C7:H7)</f>
        <v>30.166666666666668</v>
      </c>
      <c r="J7" s="17" t="str">
        <f t="shared" ref="J7:J19" si="1">IF(I7&gt;=33.8,"3 dny dovolené navíc","nic")</f>
        <v>nic</v>
      </c>
      <c r="K7" s="16">
        <f t="shared" ref="K7:K17" si="2">SUM(C7:H7)</f>
        <v>181</v>
      </c>
      <c r="L7" s="17">
        <f t="shared" ref="L7:L17" si="3">RANK(K7,$K$6:$K$19)</f>
        <v>8</v>
      </c>
      <c r="M7" s="18" t="str">
        <f t="shared" ref="M7:M19" si="4">IF(L7&lt;5,$K$25,IF(L7&lt;10,$K$26,$K$27))</f>
        <v>2 000 Kč</v>
      </c>
    </row>
    <row r="8" spans="1:13" ht="20.100000000000001" customHeight="1" thickBot="1">
      <c r="A8" s="5" t="s">
        <v>4</v>
      </c>
      <c r="B8" s="5" t="s">
        <v>18</v>
      </c>
      <c r="C8" s="9">
        <v>6</v>
      </c>
      <c r="D8" s="9">
        <v>4</v>
      </c>
      <c r="E8" s="9">
        <v>17</v>
      </c>
      <c r="F8" s="9">
        <v>20</v>
      </c>
      <c r="G8" s="9">
        <v>22</v>
      </c>
      <c r="H8" s="10">
        <v>24</v>
      </c>
      <c r="I8" s="27">
        <f t="shared" si="0"/>
        <v>15.5</v>
      </c>
      <c r="J8" s="17" t="str">
        <f t="shared" si="1"/>
        <v>nic</v>
      </c>
      <c r="K8" s="16">
        <f t="shared" si="2"/>
        <v>93</v>
      </c>
      <c r="L8" s="17">
        <f t="shared" si="3"/>
        <v>14</v>
      </c>
      <c r="M8" s="18" t="str">
        <f t="shared" si="4"/>
        <v>CD Eva a Vašek</v>
      </c>
    </row>
    <row r="9" spans="1:13" ht="20.100000000000001" customHeight="1" thickBot="1">
      <c r="A9" s="5" t="s">
        <v>6</v>
      </c>
      <c r="B9" s="5" t="s">
        <v>7</v>
      </c>
      <c r="C9" s="9">
        <v>9</v>
      </c>
      <c r="D9" s="9">
        <v>22</v>
      </c>
      <c r="E9" s="9">
        <v>36</v>
      </c>
      <c r="F9" s="9">
        <v>37</v>
      </c>
      <c r="G9" s="9">
        <v>55</v>
      </c>
      <c r="H9" s="10">
        <v>62</v>
      </c>
      <c r="I9" s="27">
        <f t="shared" si="0"/>
        <v>36.833333333333336</v>
      </c>
      <c r="J9" s="17" t="str">
        <f t="shared" si="1"/>
        <v>3 dny dovolené navíc</v>
      </c>
      <c r="K9" s="16">
        <f t="shared" si="2"/>
        <v>221</v>
      </c>
      <c r="L9" s="17">
        <f t="shared" si="3"/>
        <v>2</v>
      </c>
      <c r="M9" s="18" t="str">
        <f t="shared" si="4"/>
        <v>5 000 Kč</v>
      </c>
    </row>
    <row r="10" spans="1:13" ht="20.100000000000001" customHeight="1" thickBot="1">
      <c r="A10" s="5" t="s">
        <v>8</v>
      </c>
      <c r="B10" s="5" t="s">
        <v>9</v>
      </c>
      <c r="C10" s="9">
        <v>12</v>
      </c>
      <c r="D10" s="9">
        <v>8</v>
      </c>
      <c r="E10" s="9">
        <v>33</v>
      </c>
      <c r="F10" s="9">
        <v>36</v>
      </c>
      <c r="G10" s="9">
        <v>37</v>
      </c>
      <c r="H10" s="10">
        <v>30</v>
      </c>
      <c r="I10" s="27">
        <f t="shared" si="0"/>
        <v>26</v>
      </c>
      <c r="J10" s="17" t="str">
        <f t="shared" si="1"/>
        <v>nic</v>
      </c>
      <c r="K10" s="16">
        <f t="shared" si="2"/>
        <v>156</v>
      </c>
      <c r="L10" s="17">
        <f t="shared" si="3"/>
        <v>11</v>
      </c>
      <c r="M10" s="18" t="str">
        <f t="shared" si="4"/>
        <v>CD Eva a Vašek</v>
      </c>
    </row>
    <row r="11" spans="1:13" ht="20.100000000000001" customHeight="1" thickBot="1">
      <c r="A11" s="5" t="s">
        <v>4</v>
      </c>
      <c r="B11" s="5" t="s">
        <v>42</v>
      </c>
      <c r="C11" s="9">
        <v>18</v>
      </c>
      <c r="D11" s="9">
        <v>27</v>
      </c>
      <c r="E11" s="9">
        <v>42</v>
      </c>
      <c r="F11" s="9">
        <v>40</v>
      </c>
      <c r="G11" s="9">
        <v>38</v>
      </c>
      <c r="H11" s="10">
        <v>14</v>
      </c>
      <c r="I11" s="27">
        <f t="shared" si="0"/>
        <v>29.833333333333332</v>
      </c>
      <c r="J11" s="17" t="str">
        <f t="shared" si="1"/>
        <v>nic</v>
      </c>
      <c r="K11" s="16">
        <f t="shared" si="2"/>
        <v>179</v>
      </c>
      <c r="L11" s="17">
        <f t="shared" si="3"/>
        <v>10</v>
      </c>
      <c r="M11" s="18" t="str">
        <f t="shared" si="4"/>
        <v>CD Eva a Vašek</v>
      </c>
    </row>
    <row r="12" spans="1:13" ht="20.100000000000001" customHeight="1" thickBot="1">
      <c r="A12" s="5" t="s">
        <v>41</v>
      </c>
      <c r="B12" s="5" t="s">
        <v>43</v>
      </c>
      <c r="C12" s="9">
        <v>31</v>
      </c>
      <c r="D12" s="9">
        <v>38</v>
      </c>
      <c r="E12" s="9">
        <v>35</v>
      </c>
      <c r="F12" s="9">
        <v>32</v>
      </c>
      <c r="G12" s="9">
        <v>49</v>
      </c>
      <c r="H12" s="10">
        <v>15</v>
      </c>
      <c r="I12" s="27">
        <f t="shared" si="0"/>
        <v>33.333333333333336</v>
      </c>
      <c r="J12" s="17" t="str">
        <f t="shared" si="1"/>
        <v>nic</v>
      </c>
      <c r="K12" s="16">
        <f t="shared" si="2"/>
        <v>200</v>
      </c>
      <c r="L12" s="17">
        <f t="shared" si="3"/>
        <v>5</v>
      </c>
      <c r="M12" s="18" t="str">
        <f t="shared" si="4"/>
        <v>2 000 Kč</v>
      </c>
    </row>
    <row r="13" spans="1:13" ht="20.100000000000001" customHeight="1" thickBot="1">
      <c r="A13" s="5" t="s">
        <v>6</v>
      </c>
      <c r="B13" s="5" t="s">
        <v>10</v>
      </c>
      <c r="C13" s="9">
        <v>13</v>
      </c>
      <c r="D13" s="9">
        <v>16</v>
      </c>
      <c r="E13" s="9">
        <v>26</v>
      </c>
      <c r="F13" s="9">
        <v>30</v>
      </c>
      <c r="G13" s="9">
        <v>43</v>
      </c>
      <c r="H13" s="10">
        <v>52</v>
      </c>
      <c r="I13" s="27">
        <f t="shared" si="0"/>
        <v>30</v>
      </c>
      <c r="J13" s="17" t="str">
        <f t="shared" si="1"/>
        <v>nic</v>
      </c>
      <c r="K13" s="16">
        <f t="shared" si="2"/>
        <v>180</v>
      </c>
      <c r="L13" s="17">
        <f t="shared" si="3"/>
        <v>9</v>
      </c>
      <c r="M13" s="18" t="str">
        <f t="shared" si="4"/>
        <v>2 000 Kč</v>
      </c>
    </row>
    <row r="14" spans="1:13" ht="20.100000000000001" customHeight="1" thickBot="1">
      <c r="A14" s="5" t="s">
        <v>11</v>
      </c>
      <c r="B14" s="5" t="s">
        <v>15</v>
      </c>
      <c r="C14" s="9">
        <v>4</v>
      </c>
      <c r="D14" s="9">
        <v>9</v>
      </c>
      <c r="E14" s="9">
        <v>28</v>
      </c>
      <c r="F14" s="9">
        <v>28</v>
      </c>
      <c r="G14" s="9">
        <v>20</v>
      </c>
      <c r="H14" s="10">
        <v>55</v>
      </c>
      <c r="I14" s="27">
        <f t="shared" si="0"/>
        <v>24</v>
      </c>
      <c r="J14" s="17" t="str">
        <f t="shared" si="1"/>
        <v>nic</v>
      </c>
      <c r="K14" s="16">
        <f t="shared" si="2"/>
        <v>144</v>
      </c>
      <c r="L14" s="17">
        <f t="shared" si="3"/>
        <v>12</v>
      </c>
      <c r="M14" s="18" t="str">
        <f t="shared" si="4"/>
        <v>CD Eva a Vašek</v>
      </c>
    </row>
    <row r="15" spans="1:13" ht="20.100000000000001" customHeight="1" thickBot="1">
      <c r="A15" s="5" t="s">
        <v>44</v>
      </c>
      <c r="B15" s="5" t="s">
        <v>45</v>
      </c>
      <c r="C15" s="9">
        <v>1</v>
      </c>
      <c r="D15" s="9">
        <v>12</v>
      </c>
      <c r="E15" s="9">
        <v>56</v>
      </c>
      <c r="F15" s="9">
        <v>13</v>
      </c>
      <c r="G15" s="9">
        <v>42</v>
      </c>
      <c r="H15" s="10">
        <v>20</v>
      </c>
      <c r="I15" s="27">
        <f t="shared" si="0"/>
        <v>24</v>
      </c>
      <c r="J15" s="17" t="str">
        <f t="shared" si="1"/>
        <v>nic</v>
      </c>
      <c r="K15" s="16">
        <f t="shared" si="2"/>
        <v>144</v>
      </c>
      <c r="L15" s="17">
        <f t="shared" si="3"/>
        <v>12</v>
      </c>
      <c r="M15" s="18" t="str">
        <f t="shared" si="4"/>
        <v>CD Eva a Vašek</v>
      </c>
    </row>
    <row r="16" spans="1:13" ht="20.100000000000001" customHeight="1" thickBot="1">
      <c r="A16" s="5" t="s">
        <v>30</v>
      </c>
      <c r="B16" s="5" t="s">
        <v>5</v>
      </c>
      <c r="C16" s="9">
        <v>20</v>
      </c>
      <c r="D16" s="9">
        <v>28</v>
      </c>
      <c r="E16" s="9">
        <v>33</v>
      </c>
      <c r="F16" s="9">
        <v>37</v>
      </c>
      <c r="G16" s="9">
        <v>40</v>
      </c>
      <c r="H16" s="10">
        <v>45</v>
      </c>
      <c r="I16" s="27">
        <f t="shared" si="0"/>
        <v>33.833333333333336</v>
      </c>
      <c r="J16" s="17" t="str">
        <f t="shared" si="1"/>
        <v>3 dny dovolené navíc</v>
      </c>
      <c r="K16" s="16">
        <f t="shared" si="2"/>
        <v>203</v>
      </c>
      <c r="L16" s="17">
        <f t="shared" si="3"/>
        <v>3</v>
      </c>
      <c r="M16" s="18" t="str">
        <f t="shared" si="4"/>
        <v>5 000 Kč</v>
      </c>
    </row>
    <row r="17" spans="1:16" ht="20.100000000000001" customHeight="1" thickBot="1">
      <c r="A17" s="5" t="s">
        <v>17</v>
      </c>
      <c r="B17" s="5" t="s">
        <v>12</v>
      </c>
      <c r="C17" s="9">
        <v>20</v>
      </c>
      <c r="D17" s="9">
        <v>15</v>
      </c>
      <c r="E17" s="9">
        <v>37</v>
      </c>
      <c r="F17" s="9">
        <v>38</v>
      </c>
      <c r="G17" s="9">
        <v>42</v>
      </c>
      <c r="H17" s="10">
        <v>50</v>
      </c>
      <c r="I17" s="27">
        <f t="shared" si="0"/>
        <v>33.666666666666664</v>
      </c>
      <c r="J17" s="17" t="str">
        <f t="shared" si="1"/>
        <v>nic</v>
      </c>
      <c r="K17" s="16">
        <f t="shared" si="2"/>
        <v>202</v>
      </c>
      <c r="L17" s="17">
        <f t="shared" si="3"/>
        <v>4</v>
      </c>
      <c r="M17" s="18" t="str">
        <f t="shared" si="4"/>
        <v>5 000 Kč</v>
      </c>
    </row>
    <row r="18" spans="1:16" ht="20.100000000000001" customHeight="1" thickBot="1">
      <c r="A18" s="5" t="s">
        <v>32</v>
      </c>
      <c r="B18" s="5" t="s">
        <v>25</v>
      </c>
      <c r="C18" s="9">
        <v>21</v>
      </c>
      <c r="D18" s="9">
        <v>22</v>
      </c>
      <c r="E18" s="9">
        <v>30</v>
      </c>
      <c r="F18" s="9">
        <v>40</v>
      </c>
      <c r="G18" s="9">
        <v>28</v>
      </c>
      <c r="H18" s="10">
        <v>55</v>
      </c>
      <c r="I18" s="27">
        <f t="shared" si="0"/>
        <v>32.666666666666664</v>
      </c>
      <c r="J18" s="17" t="str">
        <f t="shared" si="1"/>
        <v>nic</v>
      </c>
      <c r="K18" s="16">
        <f>SUM(C18:H18)</f>
        <v>196</v>
      </c>
      <c r="L18" s="17">
        <f>RANK(K18,$K$6:$K$19)</f>
        <v>6</v>
      </c>
      <c r="M18" s="18" t="str">
        <f t="shared" si="4"/>
        <v>2 000 Kč</v>
      </c>
    </row>
    <row r="19" spans="1:16" ht="20.100000000000001" customHeight="1" thickBot="1">
      <c r="A19" s="6" t="s">
        <v>14</v>
      </c>
      <c r="B19" s="6" t="s">
        <v>16</v>
      </c>
      <c r="C19" s="11">
        <v>23</v>
      </c>
      <c r="D19" s="11">
        <v>12</v>
      </c>
      <c r="E19" s="11">
        <v>34</v>
      </c>
      <c r="F19" s="11">
        <v>44</v>
      </c>
      <c r="G19" s="11">
        <v>34</v>
      </c>
      <c r="H19" s="12">
        <v>40</v>
      </c>
      <c r="I19" s="27">
        <f t="shared" si="0"/>
        <v>31.166666666666668</v>
      </c>
      <c r="J19" s="17" t="str">
        <f t="shared" si="1"/>
        <v>nic</v>
      </c>
      <c r="K19" s="19">
        <f>SUM(C19:H19)</f>
        <v>187</v>
      </c>
      <c r="L19" s="19">
        <f>RANK(K19,$K$6:$K$19)</f>
        <v>7</v>
      </c>
      <c r="M19" s="18" t="str">
        <f t="shared" si="4"/>
        <v>2 000 Kč</v>
      </c>
    </row>
    <row r="20" spans="1:16" ht="20.100000000000001" customHeight="1" thickTop="1" thickBot="1">
      <c r="A20" s="38" t="s">
        <v>29</v>
      </c>
      <c r="B20" s="39"/>
      <c r="C20" s="13">
        <f t="shared" ref="C20:H20" si="5">SUM(C6:C19)</f>
        <v>208</v>
      </c>
      <c r="D20" s="13">
        <f t="shared" si="5"/>
        <v>253</v>
      </c>
      <c r="E20" s="13">
        <f t="shared" si="5"/>
        <v>468</v>
      </c>
      <c r="F20" s="13">
        <f t="shared" si="5"/>
        <v>477</v>
      </c>
      <c r="G20" s="13">
        <f t="shared" si="5"/>
        <v>536</v>
      </c>
      <c r="H20" s="13">
        <f t="shared" si="5"/>
        <v>572</v>
      </c>
    </row>
    <row r="21" spans="1:16" ht="15.75" thickTop="1"/>
    <row r="22" spans="1:16">
      <c r="A22" s="44" t="s">
        <v>52</v>
      </c>
      <c r="B22" s="44"/>
      <c r="C22" s="44"/>
      <c r="D22" s="44"/>
      <c r="E22" s="26">
        <f>MAX(C6:H19)</f>
        <v>62</v>
      </c>
      <c r="I22" s="25" t="s">
        <v>34</v>
      </c>
      <c r="J22" s="23" t="s">
        <v>38</v>
      </c>
      <c r="K22" s="37" t="s">
        <v>36</v>
      </c>
      <c r="L22" s="37"/>
    </row>
    <row r="23" spans="1:16">
      <c r="A23" s="22"/>
      <c r="B23" s="22"/>
      <c r="C23" s="22"/>
      <c r="D23" s="22"/>
      <c r="E23" s="22"/>
      <c r="I23" s="22"/>
      <c r="J23" s="23" t="s">
        <v>39</v>
      </c>
      <c r="K23" s="37" t="s">
        <v>37</v>
      </c>
      <c r="L23" s="37"/>
    </row>
    <row r="24" spans="1:16">
      <c r="A24" s="44" t="s">
        <v>55</v>
      </c>
      <c r="B24" s="44"/>
      <c r="C24" s="44"/>
      <c r="D24" s="44"/>
      <c r="E24" s="26">
        <f>COUNTA(M6:M19)</f>
        <v>14</v>
      </c>
      <c r="I24" s="22"/>
    </row>
    <row r="25" spans="1:16">
      <c r="A25" s="22"/>
      <c r="B25" s="22"/>
      <c r="C25" s="22"/>
      <c r="D25" s="22"/>
      <c r="E25" s="22"/>
      <c r="I25" s="25" t="s">
        <v>35</v>
      </c>
      <c r="J25" s="23" t="s">
        <v>46</v>
      </c>
      <c r="K25" s="24" t="s">
        <v>51</v>
      </c>
      <c r="P25" s="1"/>
    </row>
    <row r="26" spans="1:16">
      <c r="A26" s="44" t="s">
        <v>54</v>
      </c>
      <c r="B26" s="44"/>
      <c r="C26" s="44"/>
      <c r="D26" s="44"/>
      <c r="E26" s="26">
        <f>COUNTIF(J6:J19,K22)</f>
        <v>3</v>
      </c>
      <c r="J26" s="23" t="s">
        <v>47</v>
      </c>
      <c r="K26" s="24" t="s">
        <v>50</v>
      </c>
    </row>
    <row r="27" spans="1:16">
      <c r="A27" s="22"/>
      <c r="B27" s="22"/>
      <c r="C27" s="22"/>
      <c r="D27" s="22"/>
      <c r="E27" s="22"/>
      <c r="J27" s="23" t="s">
        <v>48</v>
      </c>
      <c r="K27" s="23" t="s">
        <v>49</v>
      </c>
    </row>
    <row r="28" spans="1:16">
      <c r="A28" s="44" t="s">
        <v>53</v>
      </c>
      <c r="B28" s="44"/>
      <c r="C28" s="44"/>
      <c r="D28" s="44"/>
      <c r="E28" s="26">
        <f>MIN(K6:K19)</f>
        <v>93</v>
      </c>
    </row>
  </sheetData>
  <mergeCells count="8">
    <mergeCell ref="A26:D26"/>
    <mergeCell ref="A28:D28"/>
    <mergeCell ref="A1:M2"/>
    <mergeCell ref="A20:B20"/>
    <mergeCell ref="A22:D22"/>
    <mergeCell ref="K22:L22"/>
    <mergeCell ref="K23:L23"/>
    <mergeCell ref="A24:D24"/>
  </mergeCells>
  <conditionalFormatting sqref="J6:J19">
    <cfRule type="containsText" dxfId="1" priority="2" operator="containsText" text="nic">
      <formula>NOT(ISERROR(SEARCH("nic",J6)))</formula>
    </cfRule>
    <cfRule type="containsText" dxfId="0" priority="1" operator="containsText" text="3 dny">
      <formula>NOT(ISERROR(SEARCH("3 dny",J6)))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K25:K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Strana 1 z 2</vt:lpstr>
      <vt:lpstr>Strana 2 z 2</vt:lpstr>
      <vt:lpstr>List2</vt:lpstr>
      <vt:lpstr>TEST - zadání</vt:lpstr>
      <vt:lpstr>TEST - řešení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Zsedlakd</cp:lastModifiedBy>
  <dcterms:created xsi:type="dcterms:W3CDTF">2013-01-07T17:36:17Z</dcterms:created>
  <dcterms:modified xsi:type="dcterms:W3CDTF">2013-06-20T09:43:55Z</dcterms:modified>
</cp:coreProperties>
</file>