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480" yWindow="120" windowWidth="17055" windowHeight="7875"/>
  </bookViews>
  <sheets>
    <sheet name="úvod" sheetId="4" r:id="rId1"/>
    <sheet name="předloha tabulky" sheetId="16" r:id="rId2"/>
  </sheets>
  <calcPr calcId="145621"/>
</workbook>
</file>

<file path=xl/calcChain.xml><?xml version="1.0" encoding="utf-8"?>
<calcChain xmlns="http://schemas.openxmlformats.org/spreadsheetml/2006/main">
  <c r="N29" i="16" l="1"/>
  <c r="O29" i="16"/>
  <c r="N30" i="16"/>
  <c r="O30" i="16"/>
  <c r="N31" i="16"/>
  <c r="O31" i="16"/>
  <c r="N32" i="16"/>
  <c r="O32" i="16"/>
  <c r="N33" i="16"/>
  <c r="O33" i="16"/>
  <c r="N34" i="16"/>
  <c r="O34" i="16"/>
  <c r="N35" i="16"/>
  <c r="O35" i="16"/>
  <c r="N36" i="16"/>
  <c r="O36" i="16"/>
  <c r="N37" i="16"/>
  <c r="O37" i="16"/>
  <c r="O28" i="16"/>
  <c r="N28" i="16"/>
  <c r="I29" i="16"/>
  <c r="I30" i="16"/>
  <c r="I31" i="16"/>
  <c r="I32" i="16"/>
  <c r="I33" i="16"/>
  <c r="I34" i="16"/>
  <c r="I35" i="16"/>
  <c r="I36" i="16"/>
  <c r="I37" i="16"/>
  <c r="I28" i="16"/>
  <c r="H29" i="16"/>
  <c r="H30" i="16"/>
  <c r="H31" i="16"/>
  <c r="H32" i="16"/>
  <c r="H33" i="16"/>
  <c r="H34" i="16"/>
  <c r="H35" i="16"/>
  <c r="H36" i="16"/>
  <c r="H37" i="16"/>
  <c r="H28" i="16"/>
  <c r="E29" i="16"/>
  <c r="E30" i="16"/>
  <c r="E31" i="16"/>
  <c r="E32" i="16"/>
  <c r="E33" i="16"/>
  <c r="E34" i="16"/>
  <c r="E35" i="16"/>
  <c r="E36" i="16"/>
  <c r="E37" i="16"/>
  <c r="E28" i="16"/>
  <c r="D29" i="16"/>
  <c r="D30" i="16"/>
  <c r="D31" i="16"/>
  <c r="D32" i="16"/>
  <c r="D33" i="16"/>
  <c r="D34" i="16"/>
  <c r="D35" i="16"/>
  <c r="D36" i="16"/>
  <c r="D37" i="16"/>
  <c r="D28" i="16"/>
  <c r="M12" i="16"/>
  <c r="N12" i="16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N11" i="16"/>
  <c r="M11" i="16"/>
  <c r="H12" i="16"/>
  <c r="I12" i="16"/>
  <c r="H13" i="16"/>
  <c r="I13" i="16"/>
  <c r="H14" i="16"/>
  <c r="I14" i="16"/>
  <c r="H15" i="16"/>
  <c r="I15" i="16"/>
  <c r="H16" i="16"/>
  <c r="I16" i="16"/>
  <c r="H17" i="16"/>
  <c r="I17" i="16"/>
  <c r="H18" i="16"/>
  <c r="I18" i="16"/>
  <c r="H19" i="16"/>
  <c r="I19" i="16"/>
  <c r="H20" i="16"/>
  <c r="I20" i="16"/>
  <c r="I11" i="16"/>
  <c r="H11" i="16"/>
  <c r="D20" i="16"/>
  <c r="E12" i="16"/>
  <c r="E13" i="16"/>
  <c r="E14" i="16"/>
  <c r="E15" i="16"/>
  <c r="E16" i="16"/>
  <c r="E17" i="16"/>
  <c r="E18" i="16"/>
  <c r="E19" i="16"/>
  <c r="E20" i="16"/>
  <c r="E11" i="16"/>
  <c r="D12" i="16"/>
  <c r="D13" i="16"/>
  <c r="D14" i="16"/>
  <c r="D15" i="16"/>
  <c r="D16" i="16"/>
  <c r="D17" i="16"/>
  <c r="D18" i="16"/>
  <c r="D19" i="16"/>
  <c r="D11" i="16"/>
</calcChain>
</file>

<file path=xl/sharedStrings.xml><?xml version="1.0" encoding="utf-8"?>
<sst xmlns="http://schemas.openxmlformats.org/spreadsheetml/2006/main" count="82" uniqueCount="65">
  <si>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</si>
  <si>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</si>
  <si>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</si>
  <si>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</si>
  <si>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</si>
  <si>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</si>
  <si>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</si>
  <si>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</si>
  <si>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</si>
  <si>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</si>
  <si>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</si>
  <si>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</si>
  <si>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</si>
  <si>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</si>
  <si>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</si>
  <si>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</si>
  <si>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</si>
  <si>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</si>
  <si>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</si>
  <si>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</si>
  <si>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</si>
  <si>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</si>
  <si>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</si>
  <si>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</si>
  <si>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Formátování buňky - ohraničení buňky</t>
  </si>
  <si>
    <t>Kopírování řady, kopírování vzorce</t>
  </si>
  <si>
    <t>Úkol:</t>
  </si>
  <si>
    <t>Sestavení vzorce, absolutní a relativní odkazování</t>
  </si>
  <si>
    <t>Listy PŘEDLOHA mají žáci k dispozici v papírové podobě nebo jsou jim promítány dataprojektorem na plátno.</t>
  </si>
  <si>
    <t>VY_32_INOVACE_86_Excel - tabulky</t>
  </si>
  <si>
    <t xml:space="preserve">Žáci pracují na samostatných PC v programu MS Excel dle pokynů na jednotlivých listech a vytvořejí  výsledný dokument shodný s předlohou. </t>
  </si>
  <si>
    <t xml:space="preserve">Vytvořit list podle předlohy. </t>
  </si>
  <si>
    <t>Matematické tabulky</t>
  </si>
  <si>
    <t>pomocné výpočty</t>
  </si>
  <si>
    <t>π</t>
  </si>
  <si>
    <t>=</t>
  </si>
  <si>
    <t>KVÁDR</t>
  </si>
  <si>
    <t>V=a.b.c</t>
  </si>
  <si>
    <t>P=(a.b+b.c+a.c)</t>
  </si>
  <si>
    <t>a</t>
  </si>
  <si>
    <t>b</t>
  </si>
  <si>
    <t>c</t>
  </si>
  <si>
    <t>V</t>
  </si>
  <si>
    <t>P</t>
  </si>
  <si>
    <t>KRYCHLE</t>
  </si>
  <si>
    <r>
      <t>V=a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</si>
  <si>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P=6.a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</si>
  <si>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VÁLEC</t>
  </si>
  <si>
    <r>
      <t>V=π.r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.v</t>
    </r>
  </si>
  <si>
    <r>
      <t>P=2.π.r</t>
    </r>
    <r>
      <rPr>
        <sz val="11"/>
        <color theme="1"/>
        <rFont val="Calibri"/>
        <family val="2"/>
        <charset val="238"/>
        <scheme val="minor"/>
      </rPr>
      <t>.v</t>
    </r>
  </si>
  <si>
    <t>r</t>
  </si>
  <si>
    <t>v</t>
  </si>
  <si>
    <t>JEHLAN se čtvercovou podstavou</t>
  </si>
  <si>
    <t>KOULE</t>
  </si>
  <si>
    <t>KUŽEL</t>
  </si>
  <si>
    <t>P=π.r.(r+s)</t>
  </si>
  <si>
    <t>s</t>
  </si>
  <si>
    <r>
      <t>V=a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.v</t>
    </r>
  </si>
  <si>
    <r>
      <t>P=2.a.s+a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</si>
  <si>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>V=4/3.π.r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</si>
  <si>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t>P=4.π.r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</si>
  <si>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>V=(π.r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.v):3</t>
    </r>
  </si>
  <si>
    <t>Úkoly:</t>
  </si>
  <si>
    <t>2. Sestavte vzorce s užitím absolutního a relativní ho odkazování</t>
  </si>
  <si>
    <t>1. sloupce a,b,c,r,v,s vyplňte kopírováním řady,  vzorce také kopírujte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</si>
</sst>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1" fillId="0" borderId="0" xfId="0" applyFont="1"/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0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11" workbookViewId="0">
      <selection activeCell="B13" sqref="B13"/>
    </sheetView>
  </sheetViews>
  <sheetFormatPr defaultRowHeight="15" x14ac:dyDescent="0.25"/>
  <cols>
    <col min="1" max="1" width="13" customWidth="1"/>
  </cols>
  <sheetData>
    <row r="1" spans="1:10" ht="15.75" x14ac:dyDescent="0.25">
      <c r="A1" s="1"/>
    </row>
    <row r="2" spans="1:10" ht="15.75" x14ac:dyDescent="0.25">
      <c r="A2" s="2"/>
    </row>
    <row r="3" spans="1:10" ht="15.75" x14ac:dyDescent="0.25">
      <c r="A3" s="2"/>
    </row>
    <row r="4" spans="1:10" ht="15.75" x14ac:dyDescent="0.25">
      <c r="A4" s="2"/>
    </row>
    <row r="5" spans="1:10" ht="15.75" x14ac:dyDescent="0.25">
      <c r="A5" s="2"/>
    </row>
    <row r="6" spans="1:10" ht="15.75" x14ac:dyDescent="0.25">
      <c r="A6" s="2"/>
    </row>
    <row r="7" spans="1:10" ht="15.75" x14ac:dyDescent="0.25">
      <c r="A7" s="2"/>
    </row>
    <row r="8" spans="1:10" ht="15.75" x14ac:dyDescent="0.25">
      <c r="A8" s="2"/>
    </row>
    <row r="9" spans="1:10" ht="23.25" x14ac:dyDescent="0.35">
      <c r="A9" s="65" t="s">
        <v>0</v>
      </c>
      <c r="B9" s="65"/>
      <c r="C9" s="65"/>
      <c r="D9" s="65"/>
      <c r="E9" s="65"/>
      <c r="F9" s="65"/>
      <c r="G9" s="65"/>
      <c r="H9" s="65"/>
      <c r="I9" s="65"/>
      <c r="J9" s="65"/>
    </row>
    <row r="10" spans="1:10" ht="23.25" x14ac:dyDescent="0.35">
      <c r="A10" s="66" t="s">
        <v>1</v>
      </c>
      <c r="B10" s="66"/>
      <c r="C10" s="66"/>
      <c r="D10" s="66"/>
      <c r="E10" s="66"/>
      <c r="F10" s="66"/>
      <c r="G10" s="66"/>
      <c r="H10" s="66"/>
      <c r="I10" s="66"/>
      <c r="J10" s="66"/>
    </row>
    <row r="11" spans="1:10" ht="15.75" x14ac:dyDescent="0.25">
      <c r="A11" s="2"/>
    </row>
    <row r="12" spans="1:10" ht="30" x14ac:dyDescent="0.4">
      <c r="A12" s="67" t="s">
        <v>23</v>
      </c>
      <c r="B12" s="67"/>
      <c r="C12" s="67"/>
      <c r="D12" s="67"/>
      <c r="E12" s="67"/>
      <c r="F12" s="67"/>
      <c r="G12" s="67"/>
      <c r="H12" s="67"/>
      <c r="I12" s="67"/>
      <c r="J12" s="67"/>
    </row>
    <row r="13" spans="1:10" ht="15.75" x14ac:dyDescent="0.25">
      <c r="A13" s="2"/>
    </row>
    <row r="14" spans="1:10" ht="15.75" x14ac:dyDescent="0.25">
      <c r="A14" s="3" t="s">
        <v>2</v>
      </c>
      <c r="B14" s="68" t="s">
        <v>3</v>
      </c>
      <c r="C14" s="68"/>
      <c r="D14" s="68"/>
      <c r="E14" s="68"/>
      <c r="F14" s="68"/>
      <c r="G14" s="68"/>
      <c r="H14" s="68"/>
      <c r="I14" s="4"/>
      <c r="J14" s="5"/>
    </row>
    <row r="15" spans="1:10" ht="15.75" x14ac:dyDescent="0.25">
      <c r="A15" s="6" t="s">
        <v>4</v>
      </c>
      <c r="B15" s="69" t="s">
        <v>29</v>
      </c>
      <c r="C15" s="69"/>
      <c r="D15" s="69"/>
      <c r="E15" s="69"/>
      <c r="F15" s="69"/>
      <c r="G15" s="69"/>
      <c r="H15" s="69"/>
      <c r="I15" s="7"/>
      <c r="J15" s="8"/>
    </row>
    <row r="16" spans="1:1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 x14ac:dyDescent="0.25">
      <c r="A17" s="60" t="s">
        <v>5</v>
      </c>
      <c r="B17" s="61" t="s">
        <v>6</v>
      </c>
      <c r="C17" s="61"/>
      <c r="D17" s="61"/>
      <c r="E17" s="61"/>
      <c r="F17" s="61"/>
      <c r="G17" s="61"/>
      <c r="H17" s="61"/>
      <c r="I17" s="61"/>
      <c r="J17" s="62"/>
    </row>
    <row r="18" spans="1:10" ht="15.75" x14ac:dyDescent="0.25">
      <c r="A18" s="60"/>
      <c r="B18" s="63" t="s">
        <v>15</v>
      </c>
      <c r="C18" s="63"/>
      <c r="D18" s="63"/>
      <c r="E18" s="63"/>
      <c r="F18" s="63"/>
      <c r="G18" s="63"/>
      <c r="H18" s="63"/>
      <c r="I18" s="63"/>
      <c r="J18" s="64"/>
    </row>
    <row r="19" spans="1:10" ht="30.75" x14ac:dyDescent="0.25">
      <c r="A19" s="10" t="s">
        <v>7</v>
      </c>
      <c r="B19" s="55" t="s">
        <v>18</v>
      </c>
      <c r="C19" s="56"/>
      <c r="D19" s="56"/>
      <c r="E19" s="56"/>
      <c r="F19" s="56"/>
      <c r="G19" s="56"/>
      <c r="H19" s="56"/>
      <c r="I19" s="56"/>
      <c r="J19" s="57"/>
    </row>
    <row r="20" spans="1:10" ht="30" x14ac:dyDescent="0.25">
      <c r="A20" s="11" t="s">
        <v>8</v>
      </c>
      <c r="B20" s="58" t="s">
        <v>17</v>
      </c>
      <c r="C20" s="58"/>
      <c r="D20" s="58"/>
      <c r="E20" s="58"/>
      <c r="F20" s="58"/>
      <c r="G20" s="58"/>
      <c r="H20" s="58"/>
      <c r="I20" s="58"/>
      <c r="J20" s="58"/>
    </row>
    <row r="21" spans="1:10" x14ac:dyDescent="0.25">
      <c r="A21" s="12" t="s">
        <v>9</v>
      </c>
      <c r="B21" s="58" t="s">
        <v>20</v>
      </c>
      <c r="C21" s="58"/>
      <c r="D21" s="58"/>
      <c r="E21" s="58"/>
      <c r="F21" s="58"/>
      <c r="G21" s="58"/>
      <c r="H21" s="58"/>
      <c r="I21" s="58"/>
      <c r="J21" s="58"/>
    </row>
    <row r="22" spans="1:10" x14ac:dyDescent="0.25">
      <c r="A22" s="12" t="s">
        <v>10</v>
      </c>
      <c r="B22" s="58" t="s">
        <v>16</v>
      </c>
      <c r="C22" s="58"/>
      <c r="D22" s="58"/>
      <c r="E22" s="58"/>
      <c r="F22" s="58"/>
      <c r="G22" s="58"/>
      <c r="H22" s="58"/>
      <c r="I22" s="58"/>
      <c r="J22" s="58"/>
    </row>
    <row r="23" spans="1:10" x14ac:dyDescent="0.25">
      <c r="A23" s="13" t="s">
        <v>11</v>
      </c>
      <c r="B23" s="58" t="s">
        <v>21</v>
      </c>
      <c r="C23" s="58"/>
      <c r="D23" s="58"/>
      <c r="E23" s="58"/>
      <c r="F23" s="58"/>
      <c r="G23" s="58"/>
      <c r="H23" s="58"/>
      <c r="I23" s="58"/>
      <c r="J23" s="58"/>
    </row>
    <row r="24" spans="1:10" ht="51" customHeight="1" x14ac:dyDescent="0.25">
      <c r="A24" s="19" t="s">
        <v>12</v>
      </c>
      <c r="B24" s="59" t="s">
        <v>30</v>
      </c>
      <c r="C24" s="59"/>
      <c r="D24" s="59"/>
      <c r="E24" s="59"/>
      <c r="F24" s="59"/>
      <c r="G24" s="59"/>
      <c r="H24" s="59"/>
      <c r="I24" s="59"/>
      <c r="J24" s="59"/>
    </row>
    <row r="25" spans="1:10" ht="51" customHeight="1" x14ac:dyDescent="0.25">
      <c r="A25" s="20"/>
      <c r="B25" s="52" t="s">
        <v>28</v>
      </c>
      <c r="C25" s="53"/>
      <c r="D25" s="53"/>
      <c r="E25" s="53"/>
      <c r="F25" s="53"/>
      <c r="G25" s="53"/>
      <c r="H25" s="53"/>
      <c r="I25" s="53"/>
      <c r="J25" s="54"/>
    </row>
    <row r="26" spans="1:10" ht="30" x14ac:dyDescent="0.25">
      <c r="A26" s="13" t="s">
        <v>13</v>
      </c>
      <c r="B26" s="50">
        <v>41200</v>
      </c>
      <c r="C26" s="50"/>
      <c r="D26" s="50"/>
      <c r="E26" s="50"/>
      <c r="F26" s="50"/>
      <c r="G26" s="50"/>
      <c r="H26" s="50"/>
      <c r="I26" s="50"/>
      <c r="J26" s="50"/>
    </row>
    <row r="27" spans="1:10" ht="15.75" x14ac:dyDescent="0.2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25">
      <c r="A28" s="51" t="s">
        <v>19</v>
      </c>
      <c r="B28" s="51"/>
      <c r="C28" s="51"/>
      <c r="D28" s="51"/>
      <c r="E28" s="51"/>
      <c r="F28" s="51"/>
      <c r="G28" s="51"/>
      <c r="H28" s="51"/>
      <c r="I28" s="51"/>
      <c r="J28" s="51"/>
    </row>
    <row r="29" spans="1:10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 x14ac:dyDescent="0.25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 x14ac:dyDescent="0.25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 x14ac:dyDescent="0.25">
      <c r="A32" s="18" t="s">
        <v>22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 x14ac:dyDescent="0.25">
      <c r="A33" s="18" t="s">
        <v>24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 x14ac:dyDescent="0.25">
      <c r="A34" s="18" t="s">
        <v>25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 x14ac:dyDescent="0.25">
      <c r="A35" s="18" t="s">
        <v>27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 x14ac:dyDescent="0.25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 x14ac:dyDescent="0.25">
      <c r="A37" s="16" t="s">
        <v>26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 x14ac:dyDescent="0.25">
      <c r="A38" s="18" t="s">
        <v>31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H3" sqref="H3"/>
    </sheetView>
  </sheetViews>
  <sheetFormatPr defaultRowHeight="15" x14ac:dyDescent="0.25"/>
  <cols>
    <col min="1" max="1" width="5.140625" customWidth="1"/>
    <col min="2" max="2" width="6" customWidth="1"/>
    <col min="3" max="3" width="5.28515625" customWidth="1"/>
    <col min="4" max="4" width="6.140625" customWidth="1"/>
    <col min="5" max="5" width="6.7109375" customWidth="1"/>
    <col min="6" max="6" width="8.42578125" customWidth="1"/>
    <col min="7" max="7" width="5.5703125" customWidth="1"/>
    <col min="8" max="8" width="8.140625" customWidth="1"/>
    <col min="9" max="9" width="7.5703125" bestFit="1" customWidth="1"/>
    <col min="10" max="10" width="9.7109375" customWidth="1"/>
    <col min="11" max="11" width="5.42578125" customWidth="1"/>
    <col min="12" max="12" width="5.85546875" customWidth="1"/>
    <col min="13" max="13" width="8.42578125" customWidth="1"/>
    <col min="14" max="15" width="7" customWidth="1"/>
  </cols>
  <sheetData>
    <row r="1" spans="1:14" x14ac:dyDescent="0.25">
      <c r="A1" s="70" t="s">
        <v>32</v>
      </c>
      <c r="B1" s="70"/>
      <c r="C1" s="70"/>
      <c r="D1" s="70"/>
      <c r="E1" s="70"/>
      <c r="F1" s="70"/>
    </row>
    <row r="2" spans="1:14" ht="15.75" x14ac:dyDescent="0.25">
      <c r="A2" s="70"/>
      <c r="B2" s="70"/>
      <c r="C2" s="70"/>
      <c r="D2" s="70"/>
      <c r="E2" s="70"/>
      <c r="F2" s="70"/>
      <c r="H2" s="18" t="s">
        <v>62</v>
      </c>
      <c r="I2" s="9"/>
      <c r="J2" s="9"/>
      <c r="K2" s="9"/>
      <c r="L2" s="9"/>
    </row>
    <row r="3" spans="1:14" ht="16.5" thickBot="1" x14ac:dyDescent="0.3">
      <c r="H3" s="18" t="s">
        <v>64</v>
      </c>
      <c r="I3" s="9"/>
      <c r="J3" s="9"/>
      <c r="K3" s="9"/>
      <c r="L3" s="9"/>
    </row>
    <row r="4" spans="1:14" ht="24.75" customHeight="1" thickBot="1" x14ac:dyDescent="0.4">
      <c r="A4" t="s">
        <v>33</v>
      </c>
      <c r="D4" s="21" t="s">
        <v>34</v>
      </c>
      <c r="E4" s="22" t="s">
        <v>35</v>
      </c>
      <c r="F4" s="23">
        <v>3.14</v>
      </c>
      <c r="H4" s="18" t="s">
        <v>63</v>
      </c>
      <c r="I4" s="9"/>
      <c r="J4" s="9"/>
      <c r="K4" s="9"/>
      <c r="L4" s="9"/>
    </row>
    <row r="6" spans="1:14" x14ac:dyDescent="0.25">
      <c r="A6" s="24" t="s">
        <v>36</v>
      </c>
      <c r="G6" s="24" t="s">
        <v>44</v>
      </c>
      <c r="K6" s="24" t="s">
        <v>47</v>
      </c>
    </row>
    <row r="7" spans="1:14" ht="17.25" x14ac:dyDescent="0.25">
      <c r="A7" t="s">
        <v>37</v>
      </c>
      <c r="G7" t="s">
        <v>45</v>
      </c>
      <c r="K7" t="s">
        <v>48</v>
      </c>
    </row>
    <row r="8" spans="1:14" ht="17.25" x14ac:dyDescent="0.25">
      <c r="A8" t="s">
        <v>38</v>
      </c>
      <c r="G8" t="s">
        <v>46</v>
      </c>
      <c r="K8" t="s">
        <v>49</v>
      </c>
    </row>
    <row r="9" spans="1:14" ht="15.75" thickBot="1" x14ac:dyDescent="0.3"/>
    <row r="10" spans="1:14" x14ac:dyDescent="0.25">
      <c r="A10" s="43" t="s">
        <v>39</v>
      </c>
      <c r="B10" s="48" t="s">
        <v>40</v>
      </c>
      <c r="C10" s="45" t="s">
        <v>41</v>
      </c>
      <c r="D10" s="45" t="s">
        <v>42</v>
      </c>
      <c r="E10" s="45" t="s">
        <v>43</v>
      </c>
      <c r="G10" s="43" t="s">
        <v>39</v>
      </c>
      <c r="H10" s="44" t="s">
        <v>42</v>
      </c>
      <c r="I10" s="45" t="s">
        <v>43</v>
      </c>
      <c r="K10" s="46" t="s">
        <v>50</v>
      </c>
      <c r="L10" s="47" t="s">
        <v>51</v>
      </c>
      <c r="M10" s="44" t="s">
        <v>42</v>
      </c>
      <c r="N10" s="45" t="s">
        <v>43</v>
      </c>
    </row>
    <row r="11" spans="1:14" x14ac:dyDescent="0.25">
      <c r="A11" s="37">
        <v>1</v>
      </c>
      <c r="B11" s="25">
        <v>2</v>
      </c>
      <c r="C11" s="39">
        <v>4</v>
      </c>
      <c r="D11" s="39">
        <f>A11*B11*C11</f>
        <v>8</v>
      </c>
      <c r="E11" s="39">
        <f>(A11*B11+B11*C11+A11*C11)</f>
        <v>14</v>
      </c>
      <c r="G11" s="37">
        <v>1</v>
      </c>
      <c r="H11" s="41">
        <f>G11*G11*G11</f>
        <v>1</v>
      </c>
      <c r="I11" s="39">
        <f>6*G11*G11</f>
        <v>6</v>
      </c>
      <c r="K11" s="26">
        <v>1</v>
      </c>
      <c r="L11" s="29">
        <v>2</v>
      </c>
      <c r="M11" s="33">
        <f>$F$4*K11*K11*L11</f>
        <v>6.28</v>
      </c>
      <c r="N11" s="31">
        <f>2*$F$4*K11*L11</f>
        <v>12.56</v>
      </c>
    </row>
    <row r="12" spans="1:14" x14ac:dyDescent="0.25">
      <c r="A12" s="37">
        <v>2</v>
      </c>
      <c r="B12" s="25">
        <v>4</v>
      </c>
      <c r="C12" s="39">
        <v>7</v>
      </c>
      <c r="D12" s="39">
        <f t="shared" ref="D12:D20" si="0">A12*B12*C12</f>
        <v>56</v>
      </c>
      <c r="E12" s="39">
        <f t="shared" ref="E12:E20" si="1">(A12*B12+B12*C12+A12*C12)</f>
        <v>50</v>
      </c>
      <c r="G12" s="37">
        <v>3</v>
      </c>
      <c r="H12" s="41">
        <f t="shared" ref="H12:H20" si="2">G12*G12*G12</f>
        <v>27</v>
      </c>
      <c r="I12" s="39">
        <f t="shared" ref="I12:I20" si="3">6*G12*G12</f>
        <v>54</v>
      </c>
      <c r="K12" s="26">
        <v>1</v>
      </c>
      <c r="L12" s="29">
        <v>5</v>
      </c>
      <c r="M12" s="33">
        <f t="shared" ref="M12:M20" si="4">$F$4*K12*K12*L12</f>
        <v>15.700000000000001</v>
      </c>
      <c r="N12" s="31">
        <f t="shared" ref="N12:N20" si="5">2*$F$4*K12*L12</f>
        <v>31.400000000000002</v>
      </c>
    </row>
    <row r="13" spans="1:14" x14ac:dyDescent="0.25">
      <c r="A13" s="37">
        <v>3</v>
      </c>
      <c r="B13" s="25">
        <v>6</v>
      </c>
      <c r="C13" s="39">
        <v>10</v>
      </c>
      <c r="D13" s="39">
        <f t="shared" si="0"/>
        <v>180</v>
      </c>
      <c r="E13" s="39">
        <f t="shared" si="1"/>
        <v>108</v>
      </c>
      <c r="G13" s="37">
        <v>5</v>
      </c>
      <c r="H13" s="41">
        <f t="shared" si="2"/>
        <v>125</v>
      </c>
      <c r="I13" s="39">
        <f t="shared" si="3"/>
        <v>150</v>
      </c>
      <c r="K13" s="26">
        <v>1</v>
      </c>
      <c r="L13" s="29">
        <v>8</v>
      </c>
      <c r="M13" s="33">
        <f t="shared" si="4"/>
        <v>25.12</v>
      </c>
      <c r="N13" s="31">
        <f t="shared" si="5"/>
        <v>50.24</v>
      </c>
    </row>
    <row r="14" spans="1:14" x14ac:dyDescent="0.25">
      <c r="A14" s="37">
        <v>4</v>
      </c>
      <c r="B14" s="25">
        <v>8</v>
      </c>
      <c r="C14" s="39">
        <v>13</v>
      </c>
      <c r="D14" s="39">
        <f t="shared" si="0"/>
        <v>416</v>
      </c>
      <c r="E14" s="39">
        <f t="shared" si="1"/>
        <v>188</v>
      </c>
      <c r="G14" s="37">
        <v>7</v>
      </c>
      <c r="H14" s="41">
        <f t="shared" si="2"/>
        <v>343</v>
      </c>
      <c r="I14" s="39">
        <f t="shared" si="3"/>
        <v>294</v>
      </c>
      <c r="K14" s="26">
        <v>1</v>
      </c>
      <c r="L14" s="29">
        <v>11</v>
      </c>
      <c r="M14" s="33">
        <f t="shared" si="4"/>
        <v>34.54</v>
      </c>
      <c r="N14" s="31">
        <f t="shared" si="5"/>
        <v>69.08</v>
      </c>
    </row>
    <row r="15" spans="1:14" x14ac:dyDescent="0.25">
      <c r="A15" s="37">
        <v>5</v>
      </c>
      <c r="B15" s="25">
        <v>10</v>
      </c>
      <c r="C15" s="39">
        <v>16</v>
      </c>
      <c r="D15" s="39">
        <f t="shared" si="0"/>
        <v>800</v>
      </c>
      <c r="E15" s="39">
        <f t="shared" si="1"/>
        <v>290</v>
      </c>
      <c r="G15" s="37">
        <v>9</v>
      </c>
      <c r="H15" s="41">
        <f t="shared" si="2"/>
        <v>729</v>
      </c>
      <c r="I15" s="39">
        <f t="shared" si="3"/>
        <v>486</v>
      </c>
      <c r="K15" s="26">
        <v>1</v>
      </c>
      <c r="L15" s="29">
        <v>14</v>
      </c>
      <c r="M15" s="33">
        <f t="shared" si="4"/>
        <v>43.96</v>
      </c>
      <c r="N15" s="31">
        <f t="shared" si="5"/>
        <v>87.92</v>
      </c>
    </row>
    <row r="16" spans="1:14" x14ac:dyDescent="0.25">
      <c r="A16" s="37">
        <v>6</v>
      </c>
      <c r="B16" s="25">
        <v>12</v>
      </c>
      <c r="C16" s="39">
        <v>19</v>
      </c>
      <c r="D16" s="39">
        <f t="shared" si="0"/>
        <v>1368</v>
      </c>
      <c r="E16" s="39">
        <f t="shared" si="1"/>
        <v>414</v>
      </c>
      <c r="G16" s="37">
        <v>11</v>
      </c>
      <c r="H16" s="41">
        <f t="shared" si="2"/>
        <v>1331</v>
      </c>
      <c r="I16" s="39">
        <f t="shared" si="3"/>
        <v>726</v>
      </c>
      <c r="K16" s="26">
        <v>1</v>
      </c>
      <c r="L16" s="29">
        <v>17</v>
      </c>
      <c r="M16" s="33">
        <f t="shared" si="4"/>
        <v>53.38</v>
      </c>
      <c r="N16" s="31">
        <f t="shared" si="5"/>
        <v>106.76</v>
      </c>
    </row>
    <row r="17" spans="1:15" x14ac:dyDescent="0.25">
      <c r="A17" s="37">
        <v>7</v>
      </c>
      <c r="B17" s="25">
        <v>14</v>
      </c>
      <c r="C17" s="39">
        <v>22</v>
      </c>
      <c r="D17" s="39">
        <f t="shared" si="0"/>
        <v>2156</v>
      </c>
      <c r="E17" s="39">
        <f t="shared" si="1"/>
        <v>560</v>
      </c>
      <c r="G17" s="37">
        <v>13</v>
      </c>
      <c r="H17" s="41">
        <f t="shared" si="2"/>
        <v>2197</v>
      </c>
      <c r="I17" s="39">
        <f t="shared" si="3"/>
        <v>1014</v>
      </c>
      <c r="K17" s="26">
        <v>1</v>
      </c>
      <c r="L17" s="29">
        <v>20</v>
      </c>
      <c r="M17" s="33">
        <f t="shared" si="4"/>
        <v>62.800000000000004</v>
      </c>
      <c r="N17" s="31">
        <f t="shared" si="5"/>
        <v>125.60000000000001</v>
      </c>
    </row>
    <row r="18" spans="1:15" x14ac:dyDescent="0.25">
      <c r="A18" s="37">
        <v>8</v>
      </c>
      <c r="B18" s="25">
        <v>16</v>
      </c>
      <c r="C18" s="39">
        <v>25</v>
      </c>
      <c r="D18" s="39">
        <f t="shared" si="0"/>
        <v>3200</v>
      </c>
      <c r="E18" s="39">
        <f t="shared" si="1"/>
        <v>728</v>
      </c>
      <c r="G18" s="37">
        <v>15</v>
      </c>
      <c r="H18" s="41">
        <f t="shared" si="2"/>
        <v>3375</v>
      </c>
      <c r="I18" s="39">
        <f t="shared" si="3"/>
        <v>1350</v>
      </c>
      <c r="K18" s="26">
        <v>1</v>
      </c>
      <c r="L18" s="29">
        <v>23</v>
      </c>
      <c r="M18" s="33">
        <f t="shared" si="4"/>
        <v>72.22</v>
      </c>
      <c r="N18" s="31">
        <f t="shared" si="5"/>
        <v>144.44</v>
      </c>
    </row>
    <row r="19" spans="1:15" x14ac:dyDescent="0.25">
      <c r="A19" s="37">
        <v>9</v>
      </c>
      <c r="B19" s="25">
        <v>18</v>
      </c>
      <c r="C19" s="39">
        <v>28</v>
      </c>
      <c r="D19" s="39">
        <f t="shared" si="0"/>
        <v>4536</v>
      </c>
      <c r="E19" s="39">
        <f t="shared" si="1"/>
        <v>918</v>
      </c>
      <c r="G19" s="37">
        <v>17</v>
      </c>
      <c r="H19" s="41">
        <f t="shared" si="2"/>
        <v>4913</v>
      </c>
      <c r="I19" s="39">
        <f t="shared" si="3"/>
        <v>1734</v>
      </c>
      <c r="K19" s="26">
        <v>1</v>
      </c>
      <c r="L19" s="29">
        <v>26</v>
      </c>
      <c r="M19" s="33">
        <f t="shared" si="4"/>
        <v>81.64</v>
      </c>
      <c r="N19" s="31">
        <f t="shared" si="5"/>
        <v>163.28</v>
      </c>
    </row>
    <row r="20" spans="1:15" ht="15.75" thickBot="1" x14ac:dyDescent="0.3">
      <c r="A20" s="38">
        <v>10</v>
      </c>
      <c r="B20" s="28">
        <v>20</v>
      </c>
      <c r="C20" s="40">
        <v>31</v>
      </c>
      <c r="D20" s="40">
        <f t="shared" si="0"/>
        <v>6200</v>
      </c>
      <c r="E20" s="40">
        <f t="shared" si="1"/>
        <v>1130</v>
      </c>
      <c r="G20" s="38">
        <v>19</v>
      </c>
      <c r="H20" s="42">
        <f t="shared" si="2"/>
        <v>6859</v>
      </c>
      <c r="I20" s="40">
        <f t="shared" si="3"/>
        <v>2166</v>
      </c>
      <c r="K20" s="27">
        <v>1</v>
      </c>
      <c r="L20" s="30">
        <v>29</v>
      </c>
      <c r="M20" s="34">
        <f t="shared" si="4"/>
        <v>91.06</v>
      </c>
      <c r="N20" s="32">
        <f t="shared" si="5"/>
        <v>182.12</v>
      </c>
    </row>
    <row r="23" spans="1:15" x14ac:dyDescent="0.25">
      <c r="A23" s="24" t="s">
        <v>52</v>
      </c>
      <c r="G23" s="24" t="s">
        <v>53</v>
      </c>
      <c r="K23" s="24" t="s">
        <v>54</v>
      </c>
    </row>
    <row r="24" spans="1:15" ht="17.25" x14ac:dyDescent="0.25">
      <c r="A24" t="s">
        <v>57</v>
      </c>
      <c r="G24" t="s">
        <v>59</v>
      </c>
      <c r="K24" t="s">
        <v>61</v>
      </c>
    </row>
    <row r="25" spans="1:15" ht="17.25" x14ac:dyDescent="0.25">
      <c r="A25" t="s">
        <v>58</v>
      </c>
      <c r="G25" t="s">
        <v>60</v>
      </c>
      <c r="K25" t="s">
        <v>55</v>
      </c>
    </row>
    <row r="26" spans="1:15" ht="15.75" thickBot="1" x14ac:dyDescent="0.3"/>
    <row r="27" spans="1:15" x14ac:dyDescent="0.25">
      <c r="A27" s="43" t="s">
        <v>39</v>
      </c>
      <c r="B27" s="48" t="s">
        <v>51</v>
      </c>
      <c r="C27" s="45" t="s">
        <v>56</v>
      </c>
      <c r="D27" s="44" t="s">
        <v>42</v>
      </c>
      <c r="E27" s="45" t="s">
        <v>43</v>
      </c>
      <c r="G27" s="43" t="s">
        <v>50</v>
      </c>
      <c r="H27" s="44" t="s">
        <v>42</v>
      </c>
      <c r="I27" s="45" t="s">
        <v>43</v>
      </c>
      <c r="K27" s="46" t="s">
        <v>50</v>
      </c>
      <c r="L27" s="47" t="s">
        <v>51</v>
      </c>
      <c r="M27" s="49" t="s">
        <v>56</v>
      </c>
      <c r="N27" s="44" t="s">
        <v>42</v>
      </c>
      <c r="O27" s="45" t="s">
        <v>43</v>
      </c>
    </row>
    <row r="28" spans="1:15" x14ac:dyDescent="0.25">
      <c r="A28" s="37">
        <v>1</v>
      </c>
      <c r="B28" s="25">
        <v>2</v>
      </c>
      <c r="C28" s="39">
        <v>4</v>
      </c>
      <c r="D28" s="41">
        <f>A28*A28*B28</f>
        <v>2</v>
      </c>
      <c r="E28" s="39">
        <f>2*A28*C28+A28*A28</f>
        <v>9</v>
      </c>
      <c r="G28" s="37">
        <v>1</v>
      </c>
      <c r="H28" s="33">
        <f>4/3*$F$4*G28*G28*G28</f>
        <v>4.1866666666666665</v>
      </c>
      <c r="I28" s="31">
        <f>4*G28*G28*$F$4</f>
        <v>12.56</v>
      </c>
      <c r="K28" s="26">
        <v>1</v>
      </c>
      <c r="L28" s="29">
        <v>2</v>
      </c>
      <c r="M28" s="35">
        <v>3</v>
      </c>
      <c r="N28" s="33">
        <f>($F$4*K28*K28*L28)/3</f>
        <v>2.0933333333333333</v>
      </c>
      <c r="O28" s="31">
        <f>$F$4*K28*(K28+M28)</f>
        <v>12.56</v>
      </c>
    </row>
    <row r="29" spans="1:15" x14ac:dyDescent="0.25">
      <c r="A29" s="37">
        <v>2</v>
      </c>
      <c r="B29" s="25">
        <v>4</v>
      </c>
      <c r="C29" s="39">
        <v>7</v>
      </c>
      <c r="D29" s="41">
        <f t="shared" ref="D29:D37" si="6">A29*A29*B29</f>
        <v>16</v>
      </c>
      <c r="E29" s="39">
        <f t="shared" ref="E29:E37" si="7">2*A29*C29+A29*A29</f>
        <v>32</v>
      </c>
      <c r="G29" s="37">
        <v>2</v>
      </c>
      <c r="H29" s="33">
        <f t="shared" ref="H29:H37" si="8">4/3*$F$4*G29*G29*G29</f>
        <v>33.493333333333332</v>
      </c>
      <c r="I29" s="31">
        <f t="shared" ref="I29:I37" si="9">4*G29*G29*$F$4</f>
        <v>50.24</v>
      </c>
      <c r="K29" s="26">
        <v>1</v>
      </c>
      <c r="L29" s="29">
        <v>5</v>
      </c>
      <c r="M29" s="35">
        <v>7</v>
      </c>
      <c r="N29" s="33">
        <f t="shared" ref="N29:N37" si="10">($F$4*K29*K29*L29)/3</f>
        <v>5.2333333333333334</v>
      </c>
      <c r="O29" s="31">
        <f t="shared" ref="O29:O37" si="11">$F$4*K29*(K29+M29)</f>
        <v>25.12</v>
      </c>
    </row>
    <row r="30" spans="1:15" x14ac:dyDescent="0.25">
      <c r="A30" s="37">
        <v>3</v>
      </c>
      <c r="B30" s="25">
        <v>6</v>
      </c>
      <c r="C30" s="39">
        <v>10</v>
      </c>
      <c r="D30" s="41">
        <f t="shared" si="6"/>
        <v>54</v>
      </c>
      <c r="E30" s="39">
        <f t="shared" si="7"/>
        <v>69</v>
      </c>
      <c r="G30" s="37">
        <v>3</v>
      </c>
      <c r="H30" s="33">
        <f t="shared" si="8"/>
        <v>113.03999999999998</v>
      </c>
      <c r="I30" s="31">
        <f t="shared" si="9"/>
        <v>113.04</v>
      </c>
      <c r="K30" s="26">
        <v>1</v>
      </c>
      <c r="L30" s="29">
        <v>8</v>
      </c>
      <c r="M30" s="35">
        <v>11</v>
      </c>
      <c r="N30" s="33">
        <f t="shared" si="10"/>
        <v>8.3733333333333331</v>
      </c>
      <c r="O30" s="31">
        <f t="shared" si="11"/>
        <v>37.68</v>
      </c>
    </row>
    <row r="31" spans="1:15" x14ac:dyDescent="0.25">
      <c r="A31" s="37">
        <v>4</v>
      </c>
      <c r="B31" s="25">
        <v>8</v>
      </c>
      <c r="C31" s="39">
        <v>13</v>
      </c>
      <c r="D31" s="41">
        <f t="shared" si="6"/>
        <v>128</v>
      </c>
      <c r="E31" s="39">
        <f t="shared" si="7"/>
        <v>120</v>
      </c>
      <c r="G31" s="37">
        <v>4</v>
      </c>
      <c r="H31" s="33">
        <f t="shared" si="8"/>
        <v>267.94666666666666</v>
      </c>
      <c r="I31" s="31">
        <f t="shared" si="9"/>
        <v>200.96</v>
      </c>
      <c r="K31" s="26">
        <v>1</v>
      </c>
      <c r="L31" s="29">
        <v>11</v>
      </c>
      <c r="M31" s="35">
        <v>15</v>
      </c>
      <c r="N31" s="33">
        <f t="shared" si="10"/>
        <v>11.513333333333334</v>
      </c>
      <c r="O31" s="31">
        <f t="shared" si="11"/>
        <v>50.24</v>
      </c>
    </row>
    <row r="32" spans="1:15" x14ac:dyDescent="0.25">
      <c r="A32" s="37">
        <v>5</v>
      </c>
      <c r="B32" s="25">
        <v>10</v>
      </c>
      <c r="C32" s="39">
        <v>16</v>
      </c>
      <c r="D32" s="41">
        <f t="shared" si="6"/>
        <v>250</v>
      </c>
      <c r="E32" s="39">
        <f t="shared" si="7"/>
        <v>185</v>
      </c>
      <c r="G32" s="37">
        <v>5</v>
      </c>
      <c r="H32" s="33">
        <f t="shared" si="8"/>
        <v>523.33333333333337</v>
      </c>
      <c r="I32" s="31">
        <f t="shared" si="9"/>
        <v>314</v>
      </c>
      <c r="K32" s="26">
        <v>1</v>
      </c>
      <c r="L32" s="29">
        <v>14</v>
      </c>
      <c r="M32" s="35">
        <v>19</v>
      </c>
      <c r="N32" s="33">
        <f t="shared" si="10"/>
        <v>14.653333333333334</v>
      </c>
      <c r="O32" s="31">
        <f t="shared" si="11"/>
        <v>62.800000000000004</v>
      </c>
    </row>
    <row r="33" spans="1:15" x14ac:dyDescent="0.25">
      <c r="A33" s="37">
        <v>6</v>
      </c>
      <c r="B33" s="25">
        <v>12</v>
      </c>
      <c r="C33" s="39">
        <v>19</v>
      </c>
      <c r="D33" s="41">
        <f t="shared" si="6"/>
        <v>432</v>
      </c>
      <c r="E33" s="39">
        <f t="shared" si="7"/>
        <v>264</v>
      </c>
      <c r="G33" s="37">
        <v>6</v>
      </c>
      <c r="H33" s="33">
        <f t="shared" si="8"/>
        <v>904.31999999999982</v>
      </c>
      <c r="I33" s="31">
        <f t="shared" si="9"/>
        <v>452.16</v>
      </c>
      <c r="K33" s="26">
        <v>1</v>
      </c>
      <c r="L33" s="29">
        <v>17</v>
      </c>
      <c r="M33" s="35">
        <v>23</v>
      </c>
      <c r="N33" s="33">
        <f t="shared" si="10"/>
        <v>17.793333333333333</v>
      </c>
      <c r="O33" s="31">
        <f t="shared" si="11"/>
        <v>75.36</v>
      </c>
    </row>
    <row r="34" spans="1:15" x14ac:dyDescent="0.25">
      <c r="A34" s="37">
        <v>7</v>
      </c>
      <c r="B34" s="25">
        <v>14</v>
      </c>
      <c r="C34" s="39">
        <v>22</v>
      </c>
      <c r="D34" s="41">
        <f t="shared" si="6"/>
        <v>686</v>
      </c>
      <c r="E34" s="39">
        <f t="shared" si="7"/>
        <v>357</v>
      </c>
      <c r="G34" s="37">
        <v>7</v>
      </c>
      <c r="H34" s="33">
        <f t="shared" si="8"/>
        <v>1436.0266666666666</v>
      </c>
      <c r="I34" s="31">
        <f t="shared" si="9"/>
        <v>615.44000000000005</v>
      </c>
      <c r="K34" s="26">
        <v>1</v>
      </c>
      <c r="L34" s="29">
        <v>20</v>
      </c>
      <c r="M34" s="35">
        <v>27</v>
      </c>
      <c r="N34" s="33">
        <f t="shared" si="10"/>
        <v>20.933333333333334</v>
      </c>
      <c r="O34" s="31">
        <f t="shared" si="11"/>
        <v>87.92</v>
      </c>
    </row>
    <row r="35" spans="1:15" x14ac:dyDescent="0.25">
      <c r="A35" s="37">
        <v>8</v>
      </c>
      <c r="B35" s="25">
        <v>16</v>
      </c>
      <c r="C35" s="39">
        <v>25</v>
      </c>
      <c r="D35" s="41">
        <f t="shared" si="6"/>
        <v>1024</v>
      </c>
      <c r="E35" s="39">
        <f t="shared" si="7"/>
        <v>464</v>
      </c>
      <c r="G35" s="37">
        <v>8</v>
      </c>
      <c r="H35" s="33">
        <f t="shared" si="8"/>
        <v>2143.5733333333333</v>
      </c>
      <c r="I35" s="31">
        <f t="shared" si="9"/>
        <v>803.84</v>
      </c>
      <c r="K35" s="26">
        <v>1</v>
      </c>
      <c r="L35" s="29">
        <v>23</v>
      </c>
      <c r="M35" s="35">
        <v>31</v>
      </c>
      <c r="N35" s="33">
        <f t="shared" si="10"/>
        <v>24.073333333333334</v>
      </c>
      <c r="O35" s="31">
        <f t="shared" si="11"/>
        <v>100.48</v>
      </c>
    </row>
    <row r="36" spans="1:15" x14ac:dyDescent="0.25">
      <c r="A36" s="37">
        <v>9</v>
      </c>
      <c r="B36" s="25">
        <v>18</v>
      </c>
      <c r="C36" s="39">
        <v>28</v>
      </c>
      <c r="D36" s="41">
        <f t="shared" si="6"/>
        <v>1458</v>
      </c>
      <c r="E36" s="39">
        <f t="shared" si="7"/>
        <v>585</v>
      </c>
      <c r="G36" s="37">
        <v>9</v>
      </c>
      <c r="H36" s="33">
        <f t="shared" si="8"/>
        <v>3052.08</v>
      </c>
      <c r="I36" s="31">
        <f t="shared" si="9"/>
        <v>1017.36</v>
      </c>
      <c r="K36" s="26">
        <v>1</v>
      </c>
      <c r="L36" s="29">
        <v>26</v>
      </c>
      <c r="M36" s="35">
        <v>35</v>
      </c>
      <c r="N36" s="33">
        <f t="shared" si="10"/>
        <v>27.213333333333335</v>
      </c>
      <c r="O36" s="31">
        <f t="shared" si="11"/>
        <v>113.04</v>
      </c>
    </row>
    <row r="37" spans="1:15" ht="15.75" thickBot="1" x14ac:dyDescent="0.3">
      <c r="A37" s="38">
        <v>10</v>
      </c>
      <c r="B37" s="28">
        <v>20</v>
      </c>
      <c r="C37" s="40">
        <v>31</v>
      </c>
      <c r="D37" s="42">
        <f t="shared" si="6"/>
        <v>2000</v>
      </c>
      <c r="E37" s="40">
        <f t="shared" si="7"/>
        <v>720</v>
      </c>
      <c r="G37" s="38">
        <v>10</v>
      </c>
      <c r="H37" s="34">
        <f t="shared" si="8"/>
        <v>4186.666666666667</v>
      </c>
      <c r="I37" s="32">
        <f t="shared" si="9"/>
        <v>1256</v>
      </c>
      <c r="K37" s="27">
        <v>1</v>
      </c>
      <c r="L37" s="30">
        <v>29</v>
      </c>
      <c r="M37" s="36">
        <v>39</v>
      </c>
      <c r="N37" s="34">
        <f t="shared" si="10"/>
        <v>30.353333333333335</v>
      </c>
      <c r="O37" s="32">
        <f t="shared" si="11"/>
        <v>125.60000000000001</v>
      </c>
    </row>
  </sheetData>
  <mergeCells count="1">
    <mergeCell ref="A1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předloha tabulky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Nevšímalová</cp:lastModifiedBy>
  <cp:lastPrinted>2012-12-29T22:00:04Z</cp:lastPrinted>
  <dcterms:created xsi:type="dcterms:W3CDTF">2012-10-21T11:54:12Z</dcterms:created>
  <dcterms:modified xsi:type="dcterms:W3CDTF">2014-06-29T11:47:19Z</dcterms:modified>
</cp:coreProperties>
</file>